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cuments\blog\Overzicht cybercrime operaties\"/>
    </mc:Choice>
  </mc:AlternateContent>
  <xr:revisionPtr revIDLastSave="0" documentId="13_ncr:1_{341117B3-F3B6-4027-A9F8-523B3AF17ED2}" xr6:coauthVersionLast="47" xr6:coauthVersionMax="47" xr10:uidLastSave="{00000000-0000-0000-0000-000000000000}"/>
  <bookViews>
    <workbookView xWindow="-110" yWindow="-110" windowWidth="34620" windowHeight="13900" xr2:uid="{00000000-000D-0000-FFFF-FFFF00000000}"/>
  </bookViews>
  <sheets>
    <sheet name="README" sheetId="1" r:id="rId1"/>
    <sheet name="Operations" sheetId="2" r:id="rId2"/>
    <sheet name="Overview" sheetId="3" r:id="rId3"/>
  </sheet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3" l="1"/>
  <c r="F19" i="3"/>
  <c r="B19" i="3"/>
  <c r="F18" i="3"/>
  <c r="B18" i="3"/>
  <c r="F17" i="3"/>
  <c r="B17" i="3"/>
  <c r="F16" i="3"/>
  <c r="B16" i="3"/>
  <c r="F15" i="3"/>
  <c r="B15" i="3"/>
  <c r="F14" i="3"/>
  <c r="B14" i="3"/>
  <c r="F13" i="3"/>
  <c r="B13" i="3"/>
  <c r="F12" i="3"/>
  <c r="B12" i="3"/>
  <c r="F11" i="3"/>
  <c r="F10" i="3"/>
  <c r="B10" i="3"/>
  <c r="F9" i="3"/>
  <c r="B9" i="3"/>
  <c r="F8" i="3"/>
  <c r="B8" i="3"/>
  <c r="F7" i="3"/>
  <c r="B7" i="3"/>
  <c r="F6" i="3"/>
  <c r="B6" i="3"/>
  <c r="F5" i="3"/>
  <c r="B5" i="3"/>
  <c r="F4" i="3"/>
  <c r="B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H1" authorId="0" shapeId="0" xr:uid="{00000000-0006-0000-0100-000001000000}">
      <text>
        <r>
          <rPr>
            <sz val="11"/>
            <color theme="1"/>
            <rFont val="Calibri"/>
            <family val="2"/>
            <scheme val="minor"/>
          </rPr>
          <t>Use 'Not reported' rather than 0 unless a source explicitly reports zero. Qualify action-day or country-specific figures in Scope/Notes.</t>
        </r>
      </text>
    </comment>
    <comment ref="K1" authorId="0" shapeId="0" xr:uid="{00000000-0006-0000-0100-000003000000}">
      <text>
        <r>
          <rPr>
            <sz val="11"/>
            <color theme="1"/>
            <rFont val="Calibri"/>
            <family val="2"/>
            <scheme val="minor"/>
          </rPr>
          <t>Enter one numeric amount. Record currency and type in adjacent fields. Use additional rows or Notes if a source reports multiple unlike amounts.</t>
        </r>
      </text>
    </comment>
    <comment ref="P1" authorId="0" shapeId="0" xr:uid="{00000000-0006-0000-0100-000004000000}">
      <text>
        <r>
          <rPr>
            <sz val="11"/>
            <color theme="1"/>
            <rFont val="Calibri"/>
            <family val="2"/>
            <scheme val="minor"/>
          </rPr>
          <t>'Reviewed' means checked for faithful transcription against the cited source; it does not independently verify the official claim.</t>
        </r>
      </text>
    </comment>
  </commentList>
</comments>
</file>

<file path=xl/sharedStrings.xml><?xml version="1.0" encoding="utf-8"?>
<sst xmlns="http://schemas.openxmlformats.org/spreadsheetml/2006/main" count="791" uniqueCount="439">
  <si>
    <t>International Cybercrime Operations involving Dutch law enforcement (2010-2026)</t>
  </si>
  <si>
    <t>STATUS AND PURPOSE</t>
  </si>
  <si>
    <t>This workbook is a working research dataset covering 52 international cybercrime operations involving Dutch law enforcement authorities between 2010 and 2026. Its purpose is to support research on infrastructure-centric and data-driven policing. The workbook is intended for review and further development and should not be treated as an exhaustive or independently verified historical record.</t>
  </si>
  <si>
    <t>SCOPE AND LIMITATIONS</t>
  </si>
  <si>
    <t>USE OF DIGITAL TOOLS</t>
  </si>
  <si>
    <t>REVIEW PROTOCOL</t>
  </si>
  <si>
    <t>For each operation, open the individual operation page and at least one underlying source. Review the year, category, Dutch authorities, international partners, reported arrests, infrastructure and financial results. Add the direct source URL, select the appropriate review status and record qualifications in the Notes field. Where results relate only to an action day, one country, or a cumulative multi-year operation, state that scope explicitly.</t>
  </si>
  <si>
    <t>Financial figures should distinguish assets seized, assets frozen, cash, cryptocurrency, estimated proceeds and estimated damage. Infrastructure figures should distinguish physical servers, virtual servers, domains, command-and-control nodes, platforms and other components. Do not aggregate unlike measures into a single total.</t>
  </si>
  <si>
    <t>LINKS AND VERSIONING</t>
  </si>
  <si>
    <t>https://jjoerlemans.com/overzicht-cybercrime-operaties/</t>
  </si>
  <si>
    <t>No.</t>
  </si>
  <si>
    <t>Operation</t>
  </si>
  <si>
    <t>Year / period</t>
  </si>
  <si>
    <t>Start year</t>
  </si>
  <si>
    <t>Infrastructure category</t>
  </si>
  <si>
    <t>Dutch authorities involved</t>
  </si>
  <si>
    <t>Reported arrests</t>
  </si>
  <si>
    <t>Reported infrastructure seized or disrupted</t>
  </si>
  <si>
    <t>Reported financial amount</t>
  </si>
  <si>
    <t>Currency</t>
  </si>
  <si>
    <t>Operation page</t>
  </si>
  <si>
    <t>Category page</t>
  </si>
  <si>
    <t>Primary source URL(s)</t>
  </si>
  <si>
    <t>Review status</t>
  </si>
  <si>
    <t>Date reviewed</t>
  </si>
  <si>
    <t>Notes</t>
  </si>
  <si>
    <t>Bredolab</t>
  </si>
  <si>
    <t>2010</t>
  </si>
  <si>
    <t>Botnet operations</t>
  </si>
  <si>
    <t>Not reported</t>
  </si>
  <si>
    <t>Not applicable</t>
  </si>
  <si>
    <t>Operation Tovar (GameOver ZeuS)</t>
  </si>
  <si>
    <t>2014</t>
  </si>
  <si>
    <t>Operation LadyBird (Emotet)</t>
  </si>
  <si>
    <t>2021</t>
  </si>
  <si>
    <t>FluBot</t>
  </si>
  <si>
    <t>2022</t>
  </si>
  <si>
    <t>Operation Duck Hunt (Qakbot)</t>
  </si>
  <si>
    <t>2023</t>
  </si>
  <si>
    <t>Operation Endgame</t>
  </si>
  <si>
    <t>2024</t>
  </si>
  <si>
    <t>Operation Endgame - continuation</t>
  </si>
  <si>
    <t>2025</t>
  </si>
  <si>
    <t>2026</t>
  </si>
  <si>
    <t>MaxiDed</t>
  </si>
  <si>
    <t>2018</t>
  </si>
  <si>
    <t>Bulletproof hosting providers</t>
  </si>
  <si>
    <t>CyberBunker</t>
  </si>
  <si>
    <t>2019</t>
  </si>
  <si>
    <t>ZServers / XHost</t>
  </si>
  <si>
    <t>Hosting Provider 'X'</t>
  </si>
  <si>
    <t>Operation Onymous (Silk Road 2.0)</t>
  </si>
  <si>
    <t>Dark-web marketplaces</t>
  </si>
  <si>
    <t>Operation Bayonet (Hansa Market)</t>
  </si>
  <si>
    <t>2017</t>
  </si>
  <si>
    <t>Wall Street Market</t>
  </si>
  <si>
    <t>Operation DisrupTor</t>
  </si>
  <si>
    <t>2020</t>
  </si>
  <si>
    <t>Operation Dark HunTor</t>
  </si>
  <si>
    <t>Operation SpecTor (Monopoly Market)</t>
  </si>
  <si>
    <t>2021-2023</t>
  </si>
  <si>
    <t>Operation RapTor</t>
  </si>
  <si>
    <t>Operation Deep Sentinel (Archetyp Market)</t>
  </si>
  <si>
    <t>Bestmixer.io</t>
  </si>
  <si>
    <t>Cryptocurrency mixing and money-laundering services</t>
  </si>
  <si>
    <t>Tornado Cash</t>
  </si>
  <si>
    <t>Sinbad.io</t>
  </si>
  <si>
    <t>eXch</t>
  </si>
  <si>
    <t>Netspoof</t>
  </si>
  <si>
    <t>2016</t>
  </si>
  <si>
    <t>DDoS and booter services</t>
  </si>
  <si>
    <t>Operation PowerOFF (Webstresser)</t>
  </si>
  <si>
    <t>Operation PowerOFF - continuation</t>
  </si>
  <si>
    <t>WeLeakInfo</t>
  </si>
  <si>
    <t>Online fraud and phishing services</t>
  </si>
  <si>
    <t>Operation Tourniquet (RaidForums)</t>
  </si>
  <si>
    <t>Raccoon Infostealer</t>
  </si>
  <si>
    <t>Operation Cookie Monster (Genesis Market)</t>
  </si>
  <si>
    <t>2023-2024</t>
  </si>
  <si>
    <t>Operation Magnus (RedLine and META)</t>
  </si>
  <si>
    <t>Operation HeartSender</t>
  </si>
  <si>
    <t>Operation Talent (Cracked.io and Nulled.to)</t>
  </si>
  <si>
    <t>BidenCash</t>
  </si>
  <si>
    <t>VerifTools</t>
  </si>
  <si>
    <t>Operation Chargeback</t>
  </si>
  <si>
    <t>LeakBase</t>
  </si>
  <si>
    <t>Operation Nova (Safe-Inet VPN)</t>
  </si>
  <si>
    <t>Proxy and VPN services</t>
  </si>
  <si>
    <t>DoubleVPN</t>
  </si>
  <si>
    <t>VPNLab.net</t>
  </si>
  <si>
    <t>Operation Saffron (First VPN)</t>
  </si>
  <si>
    <t>Operation Lightning (SocksEscort)</t>
  </si>
  <si>
    <t>Operation Rescue (Boyslover)</t>
  </si>
  <si>
    <t>2011</t>
  </si>
  <si>
    <t>CSAM platforms</t>
  </si>
  <si>
    <t>Operation Pacifier (Playpen)</t>
  </si>
  <si>
    <t>2015</t>
  </si>
  <si>
    <t>DarkScandals</t>
  </si>
  <si>
    <t>Operation Cumberland</t>
  </si>
  <si>
    <t>Operation Stream (Kidflix)</t>
  </si>
  <si>
    <t>Operation Alice</t>
  </si>
  <si>
    <t>Overview of the review dataset</t>
  </si>
  <si>
    <t>Key metric</t>
  </si>
  <si>
    <t>Value</t>
  </si>
  <si>
    <t>Operations</t>
  </si>
  <si>
    <t>Total operations</t>
  </si>
  <si>
    <t>Infrastructure categories</t>
  </si>
  <si>
    <t>Calendar years included</t>
  </si>
  <si>
    <t>Operations 2010-2019</t>
  </si>
  <si>
    <t>Operations 2020-2026</t>
  </si>
  <si>
    <t>Reviewed against primary source</t>
  </si>
  <si>
    <t>Partially reviewed</t>
  </si>
  <si>
    <t>EUR</t>
  </si>
  <si>
    <t>USD</t>
  </si>
  <si>
    <t>Reviewed against secondary source</t>
  </si>
  <si>
    <t xml:space="preserve">https://jjoerlemans.com/botnet-operaties/
</t>
  </si>
  <si>
    <t xml:space="preserve">https://jjoerlemans.com/bredolab-2010/
</t>
  </si>
  <si>
    <t xml:space="preserve">Yes, took the lead. </t>
  </si>
  <si>
    <t xml:space="preserve">1 arrest (main administrator in Armenia)
</t>
  </si>
  <si>
    <t xml:space="preserve">https://www.pcworld.com/article/504258/article-3063.html
</t>
  </si>
  <si>
    <t>Operation Tovar</t>
  </si>
  <si>
    <t>Yes</t>
  </si>
  <si>
    <t xml:space="preserve">NL (THTC), US (FBI), Germany (BKA), UK (NCA), Canada, France, Italy, Japan, Urkaine. Private partners: Abuse.ch, Afilias, Carnegie Mellon, Crowdstrike, Delloite, F-Secure, Georgia Tech, Heimdal Security, Level 3 Communications, Neustar, Shadowserver, Sophos, Trend Micro
</t>
  </si>
  <si>
    <t>1 indicted, not arrested</t>
  </si>
  <si>
    <t xml:space="preserve">https://www.europol.europa.eu/media-press/newsroom/news/international-action-against-gameover-zeus-botnet-and-cryptolocker-ransomware; https://www.justice.gov/archives/opa/pr/us-leads-multi-national-action-against-gameover-zeus-botnet-and-cryptolocker-ransomware
</t>
  </si>
  <si>
    <t>millions</t>
  </si>
  <si>
    <t>Operation ladybird</t>
  </si>
  <si>
    <t xml:space="preserve">NL, Germany, France, UK, Ukraine, Canada, Lithuania. Coordiation by Europol en Eurojust. Private partners: Spamhaus en MedianPart (CERTs) </t>
  </si>
  <si>
    <t>2 arrested in Ukraine</t>
  </si>
  <si>
    <t xml:space="preserve">https://www.europol.europa.eu/media-press/newsroom/news/world%e2%80%99s-most-dangerous-malware-emotet-disrupted-through-global-action
</t>
  </si>
  <si>
    <t>Flubot</t>
  </si>
  <si>
    <t xml:space="preserve">https://www.europol.europa.eu/media-press/newsroom/news/takedown-of-sms-based-flubot-spyware-infecting-android-phones
</t>
  </si>
  <si>
    <t xml:space="preserve">Australia: Australian Federal Police
Belgium: Federal Police (Federale Politie / Police Fédérale)
Finland: National Bureau of Investigation (Poliisi)
Hungary : National Bureau of Investigation (Nemzeti Nyomozó Iroda)
Ireland: An Garda Síochána
Romania: Romanian Police (Poliția Română)
Sweden: Swedish Police Authority (Polisen)
Switzerland: Federal Office of Police (fedpol)
Spain: National Police (Policia Nacional) 
Netherlands: National Police (Politie)
United States: United States Secret Service Coordinator by Europol (EC3 and JCAT) and Eurojust 
</t>
  </si>
  <si>
    <t>Bullet proof hosting providers - jjoerlemans.com</t>
  </si>
  <si>
    <t>Darkweb makets - jjoerlemans.com</t>
  </si>
  <si>
    <t>Crypto mixing services - jjoerelemans.com</t>
  </si>
  <si>
    <t>Online fraud and phishing - jjoerlemans.com</t>
  </si>
  <si>
    <t>Proxy and VPN services - jjoerlemans.com</t>
  </si>
  <si>
    <t>Botnets and ransomware - jjoerlemans.com</t>
  </si>
  <si>
    <t>CSAM platforms - jjoerlemans.com</t>
  </si>
  <si>
    <t>Ddos services - jjoerlemans.com</t>
  </si>
  <si>
    <t>Operation Duck Hunt</t>
  </si>
  <si>
    <t>Active Accounts / Users / Scale</t>
  </si>
  <si>
    <t>&gt;10,000 phones disconnected; 6.5M SMS messages blocked.</t>
  </si>
  <si>
    <t>&gt;700k PCs cleaned via FBI uninstaller; 7.6B credentials.</t>
  </si>
  <si>
    <t>&gt;20M logins from 384k devices (1.5M accounts).</t>
  </si>
  <si>
    <t>~300,000 clients.</t>
  </si>
  <si>
    <t>&gt;250,000 drug transactions hosted (revenue &gt;€41M).</t>
  </si>
  <si>
    <t>&gt;100,000 users on SR2.0.</t>
  </si>
  <si>
    <t>Bohemia: 82k ads/day, 67k orders/month (€12M/month turnover).</t>
  </si>
  <si>
    <t>&gt;600,000 users, 17,000 listings (€250M turnover).</t>
  </si>
  <si>
    <t>&gt;$178M mixed in 1 year (&gt;50% illicit, Lazarus Group).</t>
  </si>
  <si>
    <t>~$1.9B transferred since launch.</t>
  </si>
  <si>
    <t>&gt;300 users identified (~200 in NL).</t>
  </si>
  <si>
    <t>~12 billion usernames and passwords.</t>
  </si>
  <si>
    <t>&gt;500,000 users; millions of credit cards and bank accounts.</t>
  </si>
  <si>
    <t>Millions of victims worldwide.</t>
  </si>
  <si>
    <t>&gt;10M users worldwide on Cracked.io &amp; Nulled.to.</t>
  </si>
  <si>
    <t>Generating fake IDs for crypto account takeovers.</t>
  </si>
  <si>
    <t>150,000+ users.</t>
  </si>
  <si>
    <t>~30M infected PCs notified</t>
  </si>
  <si>
    <t>500k–1M infected PCs</t>
  </si>
  <si>
    <t>600,000 credentials recovered.</t>
  </si>
  <si>
    <t>8,6 milion in cryptocurrency</t>
  </si>
  <si>
    <t xml:space="preserve">https://www.politie.nl/nieuws/2023/augustus/29/11-grootste-wereldwijde-botnet-qakbot-onschadelijk-gemaakt.html and https://www.justice.gov/opa/pr/leader-qakbot-malware-conspiracy-indicted-involvement-global-ransomware-scheme
</t>
  </si>
  <si>
    <t xml:space="preserve">Operation endgame </t>
  </si>
  <si>
    <t xml:space="preserve">https://www.europol.europa.eu/media-press/newsroom/news/largest-ever-operation-against-botnets-hits-dropper-malware-ecosystem
</t>
  </si>
  <si>
    <t>US (FBI/DOJ), NL, Germany, France, UK, Romania, Latvia. Private partners: Fox-IT, Northwave</t>
  </si>
  <si>
    <t>Partners</t>
  </si>
  <si>
    <t xml:space="preserve">NL, Germany, France, Denmark, US, UK. Coordination by Europol and Eurojust. With help of Ukraine, Switserland, Armenia, Portugal, Romania, Lituania, Canada and Bulgaria. Private partners: Bitdefender, Cryptolaemus, Sekoia, Shadowserver, Team Cymru, Prodaft, Proofpoint, NFIR, Computest, Northwave, Fox-IT, HaveIBeenPwned, Spamhaus, DIVD, abuse.ch and Zscaler
</t>
  </si>
  <si>
    <t>69 million in cryptocurrency</t>
  </si>
  <si>
    <t>5 arrests (incl. Beverwijk, NL); VenomRAT admin in Greece.</t>
  </si>
  <si>
    <t>Not specified in source.</t>
  </si>
  <si>
    <t>2 arrests (Moldovan in Thailand, co-suspect in Bulgaria).</t>
  </si>
  <si>
    <t>7 arrests (including 4 Dutch nationals, e.g., owner Herman X.).</t>
  </si>
  <si>
    <t>0 on action day (international financial sanctions by US, UK, AU).</t>
  </si>
  <si>
    <t>0 reported on action day.</t>
  </si>
  <si>
    <t>17 arrests of admins/vendors (incl. 'Defcon' in US).</t>
  </si>
  <si>
    <t>2 German admins; NL top vendor ('Quality Weeds') and 'Doug-Heffernan' group.</t>
  </si>
  <si>
    <t>3 German administrators arrested.</t>
  </si>
  <si>
    <t>0 in NL; 1 prosecution in US (2022).</t>
  </si>
  <si>
    <t>0 in NL; 3 Russians indicted in US (2 arrested).</t>
  </si>
  <si>
    <t>0 direct arrests on action day.</t>
  </si>
  <si>
    <t>4 administrators arrested.</t>
  </si>
  <si>
    <t>7 admins arrested in US and UK.</t>
  </si>
  <si>
    <t>3 admins in FR/DE; 4 suspects prosecuted in NL.</t>
  </si>
  <si>
    <t>4 arrests internationally; 1 suspect summoned in NL.</t>
  </si>
  <si>
    <t>22-year-old Dutch national arrested (sentenced to 24 months).</t>
  </si>
  <si>
    <t>119 arrests, 208 searches, 97 knock-and-talks globally.</t>
  </si>
  <si>
    <t>2 arrests, 7 searches; 126 NL users identified.</t>
  </si>
  <si>
    <t>Not specified.</t>
  </si>
  <si>
    <t>0 on action day.</t>
  </si>
  <si>
    <t>Admin in Bavaria/Germany arrested.</t>
  </si>
  <si>
    <t>4 arrests</t>
  </si>
  <si>
    <t>Not specified</t>
  </si>
  <si>
    <t>100 servers, 200 domains</t>
  </si>
  <si>
    <t>Datacenter in NATO bunker; 403 servers seized (2 PB data).</t>
  </si>
  <si>
    <t>127 servers taken offline/seized in Amsterdam.</t>
  </si>
  <si>
    <t>~250 physical servers seized (thousands of virtual servers offline).</t>
  </si>
  <si>
    <t>Servers in Lithuania seized; cloned and moved to NL servers.</t>
  </si>
  <si>
    <t>DeepSea and Berlusconi markets taken offline by Italy.</t>
  </si>
  <si>
    <t>Monopoly Market infrastructure seized in Dec 2021 by Germany.</t>
  </si>
  <si>
    <t>Infrastructure in NL taken offline.</t>
  </si>
  <si>
    <t>Smart contracts on Ethereum (DAO structure).</t>
  </si>
  <si>
    <t>Taken offline on November 27, 2023.</t>
  </si>
  <si>
    <t>German server infrastructure seized.</t>
  </si>
  <si>
    <t>No specific server numbers reported.</t>
  </si>
  <si>
    <t>Infrastructure in 3 countries (NL, US, DE) seized.</t>
  </si>
  <si>
    <t>Multiple booter infrastructures dismantled.</t>
  </si>
  <si>
    <t>Stolen credential platform taken down.</t>
  </si>
  <si>
    <t>Forum taken down; 3 domains seized by US.</t>
  </si>
  <si>
    <t>Infrastructure disrupted by US and partners.</t>
  </si>
  <si>
    <t>11 domain names seized by US.</t>
  </si>
  <si>
    <t>3 servers in NL offline, 2 domains seized, Telegram groups disrupted.</t>
  </si>
  <si>
    <t>39 servers and domains abroad seized.</t>
  </si>
  <si>
    <t>17 servers, 12 domains seized (incl. Sellix/StarkRDP).</t>
  </si>
  <si>
    <t>Carding marketplace for stolen credit cards.</t>
  </si>
  <si>
    <t>Forum taken offline, server data secured.</t>
  </si>
  <si>
    <t>Safe-Inet VPN infrastructure seized.</t>
  </si>
  <si>
    <t>15 servers seized.</t>
  </si>
  <si>
    <t>23 servers and 34 domains seized in 7 countries.</t>
  </si>
  <si>
    <t>Server in North Carolina (US) seized on Feb 20, 2015.</t>
  </si>
  <si>
    <t>Website taken offline.</t>
  </si>
  <si>
    <t>Central server with ~72,000 videos seized.</t>
  </si>
  <si>
    <t>105 active servers seized; &gt;373k darkweb sites closed.</t>
  </si>
  <si>
    <t>Operation Endgame - Continuation</t>
  </si>
  <si>
    <t xml:space="preserve">https://www.europol.europa.eu/media-press/newsroom/news/operation-endgame-follow-leads-to-five-detentions-and-interrogations-well-server-takedowns
</t>
  </si>
  <si>
    <t>300 servers taken down; 20 domains seized.</t>
  </si>
  <si>
    <t>Millions of credentials</t>
  </si>
  <si>
    <t>3,5 million</t>
  </si>
  <si>
    <t>Canada: Royal Canadian Mounted Police (RCMP)
Czech Republic: Police of the Czech Republic (Policie České republiky)
Denmark: Danish Police (Dansk Politi)
France: National Police (OFAC) (Police Nationale - Office Anti-Cybercriminalité)
Germany: Federal Criminal Police Office (Bundeskriminalamt); Prosecutor General’s Office Frankfurt am Main – Cyber Crime Center (Generalstaatsanwaltschaft Frankfurt am Main – ZIT)
Netherlands: National Investigations and Special Operations (NIS), Netherlands Police (Politie)
United States of America: Federal Bureau of Investigation (FBI); United States Secret Service; United States Department of Defense - Defense Criminal Investigative Service (DCIS) Coordination by Eurojust</t>
  </si>
  <si>
    <t>Operation Endgame  - continuation II</t>
  </si>
  <si>
    <t xml:space="preserve">https://www.europol.europa.eu/media-press/newsroom/news/global-cyber-strike-disrupts-socgholish-amadey-and-stealc-malware-networks
</t>
  </si>
  <si>
    <t>Operation Endgame -  Continuation 2026</t>
  </si>
  <si>
    <t>47 million in crypto</t>
  </si>
  <si>
    <t>Canada: Royal Canadian Mounted Police (RCMP)
Denmark: Danish Police (Politi)
Germany: Federal Criminal Police Office (BKA)
Netherlands: National High Tech Crime Unit (NHCTU)
United Kingdom: National Crime Agency (NCA)
United States
Europol
Eurojust
Private Partners: Microsoft, the Shadowserver Foundation, Registrar of Last Resort (RoLR), Proofpoint, IBM X-Force, Infoblox, NorthWave, Orange Cyberdefense, Bitdefender, Have I Been Pwned (HIBP), Spamhaus</t>
  </si>
  <si>
    <t>Maxided</t>
  </si>
  <si>
    <t>NL (coordination and data shared with Europol)</t>
  </si>
  <si>
    <t>https://www.bleepingcomputer.com/news/security/police-seize-servers-of-bulletproof-provider-known-for-hosting-malware-ops/; https://www.zdnet.com/article/maxided-dead-law-enforcement-takes-down-bulletproof-hosting-linked-to-criminal-activity/</t>
  </si>
  <si>
    <t>Cyberbunker</t>
  </si>
  <si>
    <t>https://tweakers.net/reviews/9624/het-einde-van-cyberbunker-de-prijs-van-bulletproof-hosting.html; https://nos.nl/artikel/2303588-duitse-politie-rolt-illegaal-datacenter-op-in-navo-bunker-vier-nederlanders-opgepakt; https://www.spiegel.de/international/germany/germany-the-bunker-that-became-a-hub-of-international-crime-a-e33fc0f4-9d92-45d1-ba81-1b4243abcda5</t>
  </si>
  <si>
    <t>Hunderds of thousands</t>
  </si>
  <si>
    <t>Germany, not reported</t>
  </si>
  <si>
    <t>ZServers</t>
  </si>
  <si>
    <t xml:space="preserve">https://www.politie.nl/nieuws/2025/februari/13/politie-amsterdam-ontmantelt-digitaal-crimineel-netwerk-127-servers-offline-gehaald.html </t>
  </si>
  <si>
    <t>NL (Cybercrime Team Amsterdam), US, UK, Australia</t>
  </si>
  <si>
    <t>Provider X</t>
  </si>
  <si>
    <t xml:space="preserve">https://www.politie.nl/nieuws/2025/november/14/02---duizenden-servers-in-beslaggenomen-in-omvangrijk-cybercrime-onderzoek.html
</t>
  </si>
  <si>
    <t>NL (Team East Netherlands)</t>
  </si>
  <si>
    <t>Operation Onymous</t>
  </si>
  <si>
    <t xml:space="preserve">https://www.europol.europa.eu/media-press/newsroom/news/global-action-against-dark-markets-tor-network
</t>
  </si>
  <si>
    <t>Bulgaria, Czech Republic, Finland, France, Germany, Hungary, Ireland, Latvia, Lithuania, Luxembourg, Netherlands, Romania, Spain, Sweden, Switzerland, United Kingdom</t>
  </si>
  <si>
    <t>USD 1 million in cryptocurrency, EUR 180 000 euro in cash</t>
  </si>
  <si>
    <t>USD and EUR</t>
  </si>
  <si>
    <t>410 hidden services taken offline.</t>
  </si>
  <si>
    <t>2 million in cryptocurrency</t>
  </si>
  <si>
    <t>800 visitors a day</t>
  </si>
  <si>
    <t>Hansa Market</t>
  </si>
  <si>
    <t xml:space="preserve">https://www.om.nl/actueel/nieuws/2017/07/20/ondergrondse-hansa-market-overgenomen-en-neergehaald;  https://www.europol.europa.eu/media-press/newsroom/news/massive-blow-to-criminal-dark-web-activities-after-globally-coordinated-operation </t>
  </si>
  <si>
    <t>1,150,000 user accounts</t>
  </si>
  <si>
    <t>Wall street Market</t>
  </si>
  <si>
    <t>https://www.europol.europa.eu/media-press/newsroom/news/double-blow-to-dark-web-marketplaces; https://www.bka.de/DE/Presse/Listenseite_Pressemitteilungen/2019/Presse2019/190503_WallStreetMarket.html</t>
  </si>
  <si>
    <t>550,000 in cash</t>
  </si>
  <si>
    <t>Servers seized. Not specified</t>
  </si>
  <si>
    <t>Wall street market servers seized. Noet specified</t>
  </si>
  <si>
    <t xml:space="preserve"> German Public Prosecutor’s office. They were supported by the Dutch National Police (Politie), Europol, Eurojust and various US government agencies (Drug Enforcement Administration, Federal Bureau of Investigation, Internal Revenue Service, Homeland Security Investigations, US Postal Inspection Service, and the US Department of Justice).</t>
  </si>
  <si>
    <t>DisrupTor</t>
  </si>
  <si>
    <t>179 arrests in total: United States (121), Germany (42), the Netherlands (8), United Kingdom (4), Austria (3), and Sweden (1)</t>
  </si>
  <si>
    <t>Austria: Federal Investigation Bureau (Bundeskriminalamt)
Cyprus: Cyprus Police (Αστυνομία Κύπρου)
Germany: Federal Criminal Police Office (Bundeskriminalamt), State Criminal Police Offices (Landeskriminalämter), the competent local police forces and Customs Investigation Offices (Zollfahndungsämter)
The Netherlands: National Police (Politie), Royal Netherlands Marechaussee (Koninklijke Marechaussee) 
Sweden: National Police (Polisen)
Australia: Western Australia Police Force, Australian Criminal Intelligence Commission
Canada: Royal Canadian Mounted Police
United Kingdom: National Crime Agency; Dark Web Intelligence, Collection and Exploitation (DICE)
United States: Department of Justice (DOJ), Federal Bureau of Investigation (FBI), Immigration and Customs Enforcement – Homeland Security Investigations (HSI), Drug Enforcement Administration (DEA), US Postal Inspection Service (USPIS), Customs and Border Protection (CBP), Financial Crimes Enforcement Network (FinCEN), Bureau of Alcohol, Tobacco, and Firearms (ATF), Naval Criminal Investigative Service (NCIS) and Department of Defense (DOD)</t>
  </si>
  <si>
    <t>Following Wall Street Market intelligence.</t>
  </si>
  <si>
    <t xml:space="preserve"> $6.5 million were seized in both cash and virtual currencies</t>
  </si>
  <si>
    <t>https://www.europol.europa.eu/media-press/newsroom/news/international-sting-against-dark-web-vendors-leads-to-179-arrests; https://www.justice.gov/archives/opa/pr/international-law-enforcement-operation-targeting-opioid-traffickers-darknet-results-over-170</t>
  </si>
  <si>
    <t>DarkhunTor</t>
  </si>
  <si>
    <t>150 arrests in total. United States (65), Germany (47), the United Kingdom (24), Italy (4), the Netherlands (4), France (3), Switzerland (2) and Bulgaria (1)</t>
  </si>
  <si>
    <t xml:space="preserve">€26.7 million in cash and virtual currencies </t>
  </si>
  <si>
    <t>https://www.europol.europa.eu/media-press/newsroom/news/150-arrested-in-dark-web-drug-bust-police-seize-%e2%82%ac26-million; https://www.justice.gov/archives/opa/pr/international-law-enforcement-operation-targeting-opioid-traffickers-darknet-results-150</t>
  </si>
  <si>
    <t>Australia: Australian Federal Police (AFP)
Bulgaria: General Directorate Combating Organized Crime (Главна дирекция Борба с организираната престъпност)
France: National Police (Police National - OCLCTIC), National Gendarmerie (Gendarmerie Nationale – C3N), Customs (Douane)
Germany: Central Criminal Investigation Department in the German city of Oldenburg (Zentrale Kriminalinspektion Oldenburg), State Criminal Police Office of Lower Saxony (LKA Niedersachsen), Federal Criminal Police Office (Bundeskriminalamt), various police departments (Dienststellen der Länderpolizeien), German Investigation Customs ( Zollfahndungsämter)
Italy: Public Prosecutor’s Office Brescia, Finance Corps (Guardia di Finanza)
Netherlands: National Police (Politie)
Switzerland: Zurich Cantonal Police (Kantonspolizei Zürich) and Public Prosecutor's Office II of the Canton of Zurich (Staatsanwaltschaft II)
United Kingdom: UK DICE (NCA &amp; NPCC)
United States: U.S. Department of Justice (DOJ), Federal Bureau of Investigation (FBI), Homeland Security Investigations (HSI) , Drug Enforcement Administration (DEA), U.S. Postal Inspection Service (USPIS) and Internal Revenue Service - Criminal Investigation (IRS-CI)</t>
  </si>
  <si>
    <t>288 arrests in total. (United States (153), the United Kingdom (55), Germany (52), the Netherlands (10), Austria (9), France (5), Switzerland (2), Poland (1) and Brazil (1)).</t>
  </si>
  <si>
    <t>EUR 50.8 million ) in cash and virtual currencies</t>
  </si>
  <si>
    <t>Monopoly Market</t>
  </si>
  <si>
    <t>https://www.europol.europa.eu/media-press/newsroom/news/288-dark-web-vendors-arrested-in-major-marketplace-seizure</t>
  </si>
  <si>
    <t>Austria: Criminal Intelligence Service Austria with various Provincial Criminal Police Departments (Bundeskriminalamt und Landeskriminalämter)
France: French Customs (Douane)
Germany: Federal Criminal Police Office (Bundeskriminalamt), Central Criminal Investigation Department of Oldenburg (Zentrale Kriminalinspektion Oldenburg), General Prosecutor’s Office in Frankfurt/Main – Cybercrime Center (Generalstaatsanwaltschaft Frankfurt/Main, Zentralstelle zur Bekämpfung der Internetkriminalität), Berlin Police (Polizei Berlin), various police departments (Dienststellen der Länderpolizeien), German Customs Investigation (Zollfahndungsämter)
Netherlands: National Police (Politie)
Poland: Central Cybercrime Bureau (Centralne Biuro Zwalczania Cyberprzestępczości)
Brazil: Civil Police of the State of Piauí (Polícia Civil do Estado do Piauí), Civil Police of the Federal District (Polícia Civil do Distrito Federal), National Secretariat of Public Security - Directorate of Integrated Operations and Intelligence - Cyber Operations Laboratory (Laboratório de Operações Cibernéticas da Diretoria de Operações Integradas e de Inteligência – Secretaria Nacional de Segurança Pública)
Switzerland: Zurich Cantonal Police (Kantonspolizei Zürich) and Public Prosecutor's Office II of the Canton of Zurich (Staatsanwaltschaft II)
United Kingdom: National Crime Agency (NCA), National Police Chiefs’ Council (NPCC) 
United States: The Department of Justice (DOJ), Federal Bureau of Investigation (FBI), U.S. Drug Enforcement Administration (DEA), U.S. Postal Inspection Service (USPIS), U.S. Immigration and Customs Enforcement (ICE)’s Homeland Security Investigations (HSI), U.S. Customs and Border Protection (CBP), Financial Crimes Enforcement Network (FinCEN), Bureau of Alcohol, Tobacco, and Firearms (ATF), Naval Criminal Investigative Service (NCIS), Department of Defense (DOD), U.S. Food and Drug Administration (FDA) Office of Criminal Investigations, Internal Revenue Service Criminal Investigation (IRS-CI). And coordination by  Europol</t>
  </si>
  <si>
    <t>Based on intelligence from Bohemia/Cannabia, Nemesis, Tor2Door Markets.</t>
  </si>
  <si>
    <t>https://www.europol.europa.eu/media-press/newsroom/news/270-arrested-in-global-dark-web-crackdown-targeting-online-drug-and-criminal-networks; https://www.justice.gov/opa/pr/law-enforcement-seize-record-amounts-illegal-drugs-firearms-and-drug-trafficking-proceeds</t>
  </si>
  <si>
    <t>270 arrests in total. United States of America: 130
Germany: 42
United Kingdom: 37
France: 29
South Korea: 19
Austria: 4
The Netherlands: 4
Brazil: 3
Switzerland: 1
Spain: 1</t>
  </si>
  <si>
    <t>184 million in cash and cryptocurrencies</t>
  </si>
  <si>
    <t>Austria: Criminal Intelligence Service Austria with various Provincial Criminal Police Departments (Bundeskriminalamt und Landeskriminalämter)
Brazil: Civil Police of the State of Pará (Polícia Civil do Estado do Pará) and Civil Police of the State of São Paulo (Polícia Civil do Estado do São Paulo)
France: French Customs (Douane), National Gendarmerie (Gendarmerie Nationale)
Germany: Federal Criminal Police Office (Bundeskriminalamt); Prosecutor’s Office in Cologne – Central Cybercrime Contact Point (Staatsanwaltschaft Köln, Zentral- und Ansprechstelle Cybercrime); Central Criminal Investigation in Oldenburg (Zentrale Kriminalinspektion Oldenburg); various police departments (Dienststellen der Länderpolizeien); German Customs Investigation (Zollfahndungsämter)
The Netherlands: Team High Tech Crime (National Investigations and Special Operations (NIS) and Post Interventie Team (PIT); National Intelligence, Expertise and Operational Support (NIEO)
Spain: National Police (Policía Nacional)
South Korea: Seoul Central District Prosecutors’ Office – Darknet Investigations Unit
Switzerland: Zurich Cantonal Police (Kantonspolizei Zürich) and Public Prosecutor's Office II of the Canton of Zurich (Staatsanwaltschaft II)
United Kingdom: National Crime Agency (NCA); National Police Chiefs’ Council (NPCC)
United States: Department of Justice (DOJ) with the JCODE partner agencies (Federal Bureau of Investigation (FBI)m Drug Enforcement Administration (DEA); Food and Drug Administration (FDA)-Office of Criminal Investigations; Homeland Security Investigations (HSI); Internal Revenue Service (IRS)–Criminal Investigation; US Postal Inspection Service (USPIS); Bureau of Alcohol, Tobacco, Firearms and Explosives (ATF); Army Criminal Investigation Division (Army-CID); Customs and Border Protection (CBP); Department of Justice (DOJ); Department of the Treasury Financial Crimes Enforcement Network (FinCEN); Department of the Treasury Office of Foreign Assets Control (OFAC); Naval Criminal Investigative Service (NCIS)) . Coordination by Europol</t>
  </si>
  <si>
    <t xml:space="preserve">https://www.europol.europa.eu/media-press/newsroom/news/europe-wide-takedown-hits-longest-standing-dark-web-drug-market </t>
  </si>
  <si>
    <t>Operation Deep sentinel</t>
  </si>
  <si>
    <t>7,8 million in assets</t>
  </si>
  <si>
    <t>Admin (30yo German) arrested in Barcelona;</t>
  </si>
  <si>
    <t>Germany: Prosecutor General’s Office Frankfurt am Main – Cyber Crime Centre (Generalstaatsanwaltschaft Frankfurt am Main – ZIT), Federal Criminal Police Office (Bundeskriminalamt)
Netherlands: National Police of the Netherlands (Politie)
Romania: National Police (Poliția Română)
Spain: National Police (Policía Nacional)
Sweden: Swedish Police Authority (Polismyndigheten)
United States: Homeland Security Investigations (HSI), IRS-Criminal Investigation (IRS-CI), U.S. Department of Justice (USDOJ)
Europol
Eurojust</t>
  </si>
  <si>
    <t>Bestmixer</t>
  </si>
  <si>
    <t>https://www.fiod.nl/fiod-en-om-halen-witwasmachine-voor-cryptovaluta-offline/</t>
  </si>
  <si>
    <t>estimated 800 million turnover in USD</t>
  </si>
  <si>
    <t>NL (FIOD), with the support of the internet security company McAfee</t>
  </si>
  <si>
    <t>https://www.fiod.nl/aanhouding-verdachte-ontwikkelaar-van-tornado-cash/; https://www.om.nl/actueel/nieuws/2024/03/27/64-maanden-cel-geeist-tegen-mastermind-cryptomixer-tornado-cash</t>
  </si>
  <si>
    <t>estimated $7B mixed ($455M from North Korean Lazarus Group).</t>
  </si>
  <si>
    <t>Developer arrested in NL; 2 founders indicted in US.</t>
  </si>
  <si>
    <t>NL (FIOD), Financial Advanced Cyber Team (FACT)</t>
  </si>
  <si>
    <t>Sinbad</t>
  </si>
  <si>
    <t>https://www.fiod.nl/fiod-haalt-grote-cryptovaluta-mixer-uit-de-lucht/; https://home.treasury.gov/news/press-releases/jy1933</t>
  </si>
  <si>
    <t>NL (FIOD + public prosecution office), Poland, US</t>
  </si>
  <si>
    <t>Exch</t>
  </si>
  <si>
    <t>34 million</t>
  </si>
  <si>
    <t>Germany (BKA) and FIOD</t>
  </si>
  <si>
    <t xml:space="preserve">https://www.europol.europa.eu/media-press/newsroom/news/joint-international-operation-targets-young-users-of-ddos-cyber-attack-tools
</t>
  </si>
  <si>
    <t xml:space="preserve">https://www.bka.de/SharedDocs/Kurzmeldungen/DE/Kurzmeldungen/250509_eXch_abgeschaltet.html
</t>
  </si>
  <si>
    <t>34 arrests worldwide</t>
  </si>
  <si>
    <t xml:space="preserve">Australia, Belgium, France, Hungary, Lithuania, the Netherlands, Norway, Portugal, Romania, Spain, Sweden, the United Kingdom and the United States </t>
  </si>
  <si>
    <t xml:space="preserve">https://www.europol.europa.eu/media-press/newsroom/news/world%E2%80%99s-biggest-marketplace-selling-internet-paralysing-ddos-attacks-taken-down
</t>
  </si>
  <si>
    <t>operation PowerOff 2018</t>
  </si>
  <si>
    <t>136 000 registered users</t>
  </si>
  <si>
    <t>intiated by NL (National High Tech Crime Unit) and the UK (National Crime Agency)</t>
  </si>
  <si>
    <t xml:space="preserve">United States: US Department of Justice (US DOJ), Federal Bureau of Investigation (FBI)
United Kingdom: National Crime Agency (NCA)
The Netherlands: National High Tech Crime Unit Landelijke Eenheid, Cybercrime team Midden-Nederland, Cybercrime team Noord-Holland and Cybercrime team Den Haag
Germany: Federal Criminal Police Office (Bundeskriminalamt), Hanover Police Department (Polizeidirektion Hannover), Public Prosecutor’s Office Verden (Staatsanwaltschaft Verden)
Poland: National Police Cybercrime Bureau (Biuro do Walki z Cyber-przestępczością) Coordinatoin by Europol (EC3 and J-CAT) </t>
  </si>
  <si>
    <t>Operation PowerOFF 2022</t>
  </si>
  <si>
    <t xml:space="preserve">https://www.europol.europa.eu/media-press/newsroom/news/global-crackdown-against-ddos-services-shuts-down-most-popular-platforms </t>
  </si>
  <si>
    <t xml:space="preserve">https://www.europol.europa.eu/media-press/newsroom/news/law-enforcement-shuts-down-27-ddos-booters-ahead-of-annual-christmas-attacks </t>
  </si>
  <si>
    <t>Operation PowerOFF 2024</t>
  </si>
  <si>
    <t>Australia: Australian Federal Police (AFP)
Brazil: Federal Police (Polícia Federal) 
Canada: Royal Canadian Mounted Police (RCMP)
Finland: National Police (Poliisi)
France: National Police (Police Nationale – OFAC), JUNALCO (Juridiction Nationale de Lutte contre la Criminalité Organisée)
Germany: Federal Criminal Police Office (Bundeskriminalamt), Hessian State Criminal Office (Hessisches Landeskriminalamt), Prosecutor General’s Office Frankfurt am Main – Cyber Crime Center (Generalstaatsanwaltschaft Frankfurt am Main – ZIT)
Japan: National Police Agency (NPA)
Latvia: State Police (Valsts policija)
The Netherlands: National Police (Politie)
Poland: Central Cybercrime Bureau (Centralne Biuro Zwalczania Cyberprzestępczości)
Portugal: Judiciary Police (Polícia Judiciária), Public Security Police (Polícia de Segurança Pública)
Sweden: Swedish Police Authority (Polisen – SC3), Regional Cybercrime Centre Region West (RC3)
Romania: Romanian Police (Poliția Română)
United Kingdom: National Crime Agency (NCA)
USA: U.S. Department of Justice (US DOJ), Federal Bureau of Investigation (FBI), Homeland Security Investigations (HSI), Defense Criminal Investigative Service (DCIS)</t>
  </si>
  <si>
    <t>11 arrested, of which 4 suspects arrested in Poland.</t>
  </si>
  <si>
    <t xml:space="preserve">https://www.europol.europa.eu/media-press/newsroom/news/ddos-for-hire-empire-brought-down-poland-arrests-4-administrators-us-seizes-9-domains; https://www.justice.gov/usao-cdca/pr/law-enforcement-seizes-9-ddos-hire-webpages-part-global-crackdown-booter-and-stresser </t>
  </si>
  <si>
    <t>Operation PowerOff 2025</t>
  </si>
  <si>
    <t>6 booters taken down; 9 domains seized by US. Cfxapi, Cfxsecurity, neostress, jetstress, quickdown and zapcut defunct</t>
  </si>
  <si>
    <t>Germany: Federal Criminal Police Office (Bundeskriminalamt), Prosecutor General’s Office Frankfurt am Main – Cyber Crime Centre (Generalstaatsanwaltschaft Frankfurt am Main – ZIT)
The Netherlands: National Police (Politie)
Poland: Central Cybercrime Bureau (Centralne Biuro Zwalczania Cyberprzestępczości)
USA: U.S. Department of Justice (US DOJ), Federal Bureau of Investigation (FBI), Homeland Security Investigations (HSI), Defense Criminal Investigative Service (DCIS). Coordination by Europool Private partners: Akamai, Amazon Web Services, Cloudflare, Digital Ocean, Flashpoint, Google, PayPal, The University of Cambridge, en Unit 221B.</t>
  </si>
  <si>
    <t>75000 users</t>
  </si>
  <si>
    <t>Operation PowerOFF 2026</t>
  </si>
  <si>
    <t>https://www.europol.europa.eu/media-press/newsroom/news/europol-supported-global-operation-targets-over-75-000-users-engaged-in-ddos-attacks</t>
  </si>
  <si>
    <t>Australia: Australian Federal Police
Austria: Criminal Intelligence Service Austria – Cybercrime Competence Center (C4)
Belgium: Federal Judicial Police - FCCU 
Brazil: Brazilian Federal Police
Bulgaria: Cybercrime Department  - General Directorate  Combating Organized Crime
Denmark: Danish Police - POLITI
Estonia: National Criminal Police
Finland: National Bureau Of Investigation
Germany: Federal Criminal Police Office 
Japan: National Police Agency of Japan
Latvia: Cybercrime Enforcement Department, Central Police Department, State Police of Latvia
Lithuania: Lithuanian Criminal Police Bureau
Luxembourg: Service de Police Judiciaire – Section Cybercrime
Netherlands:Netherlands Police
Norway National Crime Investigation Service
Poland: National Police - Central Cybercrime Bureau
Portugal: Polícia de Segurança Pública and Polícia Judiciária
Sweden: Swedish Police Authority - Swedish Cybercrime Center (SC3)
Thailand: Royal Thai Police – Immigration Bureau and Cyber Crime Investigation Bureau
United Kingdom: National Cyber Crime Unit, National Crime Agency and UK Regional Cyber Crime Units
United States: Homeland Security Investigations (HSI), Department of Defense Office of Inspector General’s Defense Criminal Investigative Service (DCIS), United States Department of Justice (DOJ), Federal Bureau of Investigation (FBI), United States Attorney’s Office (USAO) (Coordination by Europol)</t>
  </si>
  <si>
    <t>53 domains seized</t>
  </si>
  <si>
    <t xml:space="preserve">https://www.politie.nl/headless-api/nieuws/2026/februari/10/verdachte-aangehouden-in-cyberonderzoek.html </t>
  </si>
  <si>
    <t>Weleakinfo</t>
  </si>
  <si>
    <t>Netherlands Cybercrime Team Oost</t>
  </si>
  <si>
    <t>Sweden: Swedish Police Authority (Polisen)
Romania: National Police (Poliţia Română)
Portugal: Judicial Police (Polícia Judiciária)
Germany: Federal Criminal Police Office (Bundeskriminalamt)
United States: US Secret Service (USSS), Federal Bureau of Investigation (FBI), Internal Revenue Service Criminal Investigation (IRS-CI)
United Kingdom: National Crime Agency (NCA)
Europol: European Cybercrime Centre (EC3), Joint Cybercrime Action Taskforce (J-CAT)</t>
  </si>
  <si>
    <t>Operation Tourniquet</t>
  </si>
  <si>
    <t>https://www.europol.europa.eu/media-press/newsroom/news/one-of-world%E2%80%99s-biggest-hacker-forums-taken-down; https://www.justice.gov/archives/opa/pr/united-states-leads-seizure-one-world-s-largest-hacker-forums-and-arrests-administrator</t>
  </si>
  <si>
    <t>Admin arrested in UK; 3 suspects in NL.</t>
  </si>
  <si>
    <t>Raccoon infostealer</t>
  </si>
  <si>
    <t>United States: US Department of Justice (US DOJ), The Netherlands</t>
  </si>
  <si>
    <t>https://www.justice.gov/usao-wdtx/case/us-v-mark-sokolovsky; https://www.justice.gov/usao-wdtx/pr/newly-unsealed-indictment-charges-ukrainian-national-international-cybercrime-operation</t>
  </si>
  <si>
    <t>50 million accounts leaked</t>
  </si>
  <si>
    <t>Admin Mark S. indicted in US, arrested and extradited from NL</t>
  </si>
  <si>
    <t>Genesis Market</t>
  </si>
  <si>
    <t>https://www.europol.europa.eu/media-press/newsroom/news/takedown-of-notorious-hacker-marketplace-selling-your-identity-to-criminals; https://www.politie.nl/nieuws/2023/april/5/operation-cookiemonster-nl.html</t>
  </si>
  <si>
    <t>Australia: Australian Federal Police (AFP), State and Territory Police Forces
Canada: 25 Law Enforcement Agencies supported by Sûreté du Québec (SQ) &amp; Royal Canadian Mounted Police (RCMP)
Denmark: National Police (Politi)
Estonia: Police and Border Guard Board (Politsei ja Piirivalveamet)
Finland: National Bureau of Investigation (Keskusrikospoliisi/ Centralkriminalpolisen)
France: National Police (Police Nationale)
Germany: Federal Criminal Police Office (Bundeskriminalamt)
Italy: National Police (Polizia di Stato)
Netherlands: National Police (Politie)
New Zealand: New Zealand Police - Ngā Pirihimana o Aotearoa
Poland: Central Cybercrime Bureau (Centralne Biuro Zwalczania Cyberprzestępczości)
Romania: National Police (Poliția Română)
Spain: National Police (Policia Nacional) and Civil Guard (Guardia Civil)
Sweden: Swedish Police Authority (Polisen)
Switzerland: Federal Police (fedpol), Cantonal Police of Zurich (Kantonspolizei Zürich)
United Kingdom: National Crime Agency (NCA)
United States: Federal Bureau of Investigation (FBI)</t>
  </si>
  <si>
    <t>1.5 million bot listings of 2 million identities</t>
  </si>
  <si>
    <t>https://www.politie.nl/nieuws/2024/oktober/29/internationale-opsporingsdiensten-ontmantelen-infostealers.html; https://www.justice.gov/usao-wdtx/pr/us-joins-international-action-against-redline-and-meta-infostealers; https://www.justice.gov/usao-wdtx/pr/us-joins-international-action-against-redline-and-meta-infostealers</t>
  </si>
  <si>
    <t>Operation Magnus</t>
  </si>
  <si>
    <t>The Netherlands: National Police, Team Cybercrime Limburg, Public Prosecution Service
United States: Federal Bureau of Investigation; Naval Criminal Investigative Service; Internal Revenue Service Criminal Investigations; Department of Defense Criminal Investigative Service; Army Criminal Investigation Division
Belgium: Federal Prosecutor's Office; Federal Police
Portugal: Polícia Judiciária
United Kingdom: National Crime Agency
Australia: Australian Federal Police</t>
  </si>
  <si>
    <t>2 arrested in Belgium.</t>
  </si>
  <si>
    <t>operation Heartsender</t>
  </si>
  <si>
    <t>3 million in victim losses</t>
  </si>
  <si>
    <t>The Netherlands, Team Cybercrime Oost-Brabant. The United States (FBI)</t>
  </si>
  <si>
    <t>https://www.politie.nl/nieuws/2025/januari/27/09-verstoringsactie-deelt-klap-uit-aan-crimineel-cybernetwerk-heartsender.html</t>
  </si>
  <si>
    <t>https://www.europol.europa.eu/media-press/newsroom/news/law-enforcement-takes-down-two-largest-cybercrime-forums-in-world</t>
  </si>
  <si>
    <t>Operation Talent</t>
  </si>
  <si>
    <t>Australia: Australian Federal Police
France: Anti-Cybercrime Office (Office Anti-cybercriminalité)
Germany: Federal Criminal Police Office (Bundeskriminalamt), Prosecutor General’s Office Frankfurt am Main – Cyber Crime Center (Generalstaatsanwaltschaft Frankfurt am Main – ZIT)
Greece: Hellenic Police (Ελληνική Αστυνομία)
Italy: State Police (Polizia di Stato)
Romania: General Inspectorate of Romanian Police (Inspectoratul General al Poliției Romane)
Spain: Guardia Civil; Spanish National Police (Policía Nacional)
United States of America: Department of Justice, Federal Bureau of Investigation</t>
  </si>
  <si>
    <t xml:space="preserve">https://www.justice.gov/usao-edva/pr/us-government-seizes-approximately-145-criminal-marketplace-domains </t>
  </si>
  <si>
    <t>117.000 users</t>
  </si>
  <si>
    <t xml:space="preserve"> BidenCash</t>
  </si>
  <si>
    <t>17 million in revenu</t>
  </si>
  <si>
    <t>United States, The Netherlands (National High Tech Crime Unit). Private partners: The Shadowserver Foundation and Searchlight Cyber</t>
  </si>
  <si>
    <t>https://www.politie.nl/nieuws/2025/augustus/27/website-voor-valse-ids-opgerold.html; https://www.politie.nl/nieuws/2025/augustus/27/website-voor-valse-ids-opgerold.html</t>
  </si>
  <si>
    <t>1.3 million in revenu</t>
  </si>
  <si>
    <t>21 servers offline</t>
  </si>
  <si>
    <t>Dutch National Police, Team Expertisecentrum Identiteitsfraude en Documenten (ECID) and the Netherlands Public Prosecution Service and the United States Department of Justice</t>
  </si>
  <si>
    <t xml:space="preserve">https://www.europol.europa.eu/media-press/newsroom/news/operation-chargeback-43-million-cardholders-affected-eur-300-million-in-damages </t>
  </si>
  <si>
    <t xml:space="preserve">18 arrests </t>
  </si>
  <si>
    <t>Germany, the USA, Canada, Singapore, Luxembourg, Cyprus, Spain, Italy, and the Netherlands, with support from Europol and Eurojust</t>
  </si>
  <si>
    <t>19 million subscriptions</t>
  </si>
  <si>
    <t xml:space="preserve">€300 million global credit card fraud. </t>
  </si>
  <si>
    <t>https://www.politie.nl/nieuws/2026/maart/4/politie-ontmantelt-groot-cybercrimineel-forum-in-wereldwijde-actie.html; https://www.europol.europa.eu/media-press/newsroom/news/major-data-leak-forum-dismantled-in-global-action-against-cybercrime-forum</t>
  </si>
  <si>
    <t>Leakbase</t>
  </si>
  <si>
    <t>Australia
Belgium
Canada
Germany
Greece
Kosovo*
Malaysia
Netherlands
Poland
Portugal 
Romania 
Spain
United Kingdom
United States</t>
  </si>
  <si>
    <t>Multiple arrests, house searches and “knock-and-talk” interventions.</t>
  </si>
  <si>
    <t>142 000 registered users</t>
  </si>
  <si>
    <t xml:space="preserve">https://www.europol.europa.eu/media-press/newsroom/news/cybercriminals%e2%80%99-favourite-vpn-taken-down-in-global-action; https://www.justice.gov/usao-edmi/pr/us-law-enforcement-joins-international-partners-disrupt-vpn-service-used-facilitate </t>
  </si>
  <si>
    <t>Operation Nova</t>
  </si>
  <si>
    <t xml:space="preserve">Germany: Reutlingen Police Headquarters (Polizeipräsidium Reutlingen)
The Netherlands: National Police (Politie)
Switzerland: Cantonal Police of Argovia (Kantonspolizei Aargau) 
United States:  Federal Bureau of Investigation
France: Judicial Police (Direction Centrale de la Police Judiciaire)
Europol: European Cybercrime Centre (EC3) </t>
  </si>
  <si>
    <t>Unspecfiied. 250 companies warned about ransomware.</t>
  </si>
  <si>
    <t>https://www.europol.europa.eu/media-press/newsroom/news/coordinated-action-cuts-access-to-vpn-service-used-ransomware-groups</t>
  </si>
  <si>
    <t>The Netherlands: National Police (Politie), National Public Prosecutor’s Office (Landelijk Parket)
Germany: Federal Criminal Police Office (Bundeskriminalamt), Prosecutor General’s Office Frankfurt am Main – Cyber Crime Center
United Kingdom: National Crime Agency (NCA)
Canada: Royal Canadian Mounted Police (RCMP)
United States: Federal Bureau of Investigation (FBI), US Secret Service (USSS), US Department of Justice (DOJ)
Sweden: Swedish Police Authority (Polisen), Swedish Prosecution Authority (Åklagarmyndigheten)
Italy: State Police (Polizia di Stato, Servizio Polizia Postale e delle Comunicazioni Roma, Compartimento Polizia Postale e delle Comunicazioni Lombardia), Public Prosecutor’s Office of Milan (Procura della Repubblica di Milano)
Bulgaria: General Directorate for the Fight against Organised Crime of the Bulgarian Ministry of Internal Affairs (Главна дирекция "Борба с организираната престъпност" при Министерството на вътрешните работи на Република България)
Switzerland: Cantonal Police Ticino (Polizia Cantonale del Cantone Ticino), Public Prosecutor’s Office Ticino (Ministero Pubblico del Cantone Ticino)
Europol: European Cybercrime Centre (EC3)
Eurojust</t>
  </si>
  <si>
    <t>Unspecified.</t>
  </si>
  <si>
    <t>https://www.europol.europa.eu/media-press/newsroom/news/unhappy-new-year-for-cybercriminals-vpnlabnet-goes-offline</t>
  </si>
  <si>
    <t xml:space="preserve">VPNlab </t>
  </si>
  <si>
    <t>Germany: Hanover Police Department (Polizeidirektion Hannover) - Central Criminal Office and Verden Public Prosecutor's Office
Netherlands: The Dutch National Hi-Tech Crime Unit
Canada: Royal Canadian Mounted Police, Federal Policing
Czech Republic: Cyber Crime Section – NOCA (National Organized Crime Agency)
France: Sous-Direction de la Lutte Contre la Cybercriminalité à la Direction Centrale de la Police Judiciaire (SDLC-DCPJ)
Hungary: RSSPS National Bureau of Investigation Cybercrime Department
Latvia: State Police of Latvia (Valsts Policija) - Central Criminal Police Department 
Ukraine: National Police of Ukraine (Національна поліція України) - Cyberpolice Department 
United Kingdom: The National Crime Agency
United States: Federal Bureau of Investigation
Eurojust
Europol: European Cybercrime Centre (EC3)</t>
  </si>
  <si>
    <t>Unspecified. More than100 companies warned about ransomware.</t>
  </si>
  <si>
    <t>https://www.europol.europa.eu/media-press/newsroom/news/cybercriminal-vpn-used-ransomware-actors-dismantled-in-global-crackdown; https://www.politie.nl/nieuws/2026/mei/21/criminele-vpn-dienst-first-vpn-offline-gehaald.html</t>
  </si>
  <si>
    <t>Operation Saffron</t>
  </si>
  <si>
    <t>33 servers taken offline</t>
  </si>
  <si>
    <t>France: Paris Prosecution Office (J3) and investigative judge Paris; The Court of Paris Cybercrime Unit and the Préfecture de Police Cybercrime Unit (BL2C); Central Office Cybercrime Unit (OFAC);
Netherlands: National Public Prosecutor's Office; Team High Tech Crime of the National Investigation Unit;
Luxembourg: District Prosecution Office; Luxembourg Judicial Police;
Romania: Directorate for Investigating Organised Crime and Terrorism; Directorate for Fighting Organised Crime, Romanian Police;
Switzerland: Zurich Public Prosecutor's Office III;  Zurich Cantonal Police;  
Ukraine: Prosecutor General’s Office of Ukraine; Cyber Department of the Security Service of Ukraine (SBU); Main Investigation Department of the National Police of Ukraine; Division for Combating Cyber Security Crimes; 
United Kingdom: National Crime Agency – National Cyber-Crime Unit.
Countries participating in the action days: Luxembourg, Switzerland, Romania, Ukraine, United Kingdom
Countries supporting the investigation: Canada, Germany, Romania, United States of America
The following countries worked on the seized data:
Countries supporting the Europol OTF: Spain, Sweden
Countries participating in the Europol OTF: Canada, Denmark, Estonia, France, Latvia, Lithuania, Netherlands, Poland, Portugal, Romania, Switzerland, Ukraine, United Kingdom, United States of America</t>
  </si>
  <si>
    <t>Uclear. One administrator interviewed in Ukraine.</t>
  </si>
  <si>
    <t>Unspecified. However, "information linked to 506 users shared internationally"</t>
  </si>
  <si>
    <t>Servers seized in Europe (incl. NL, DE), US, and Canada. Use of hacking power by Digital Intrusion Team (DIGIT)</t>
  </si>
  <si>
    <t>6 servers seized (3 in NL, 3 in Luxembourg). Use of hacking power by Digital Intrusion Team (DIGIT)</t>
  </si>
  <si>
    <t>hundreds of servers seized. Use of hacking power by Digital Intrusion Team (DIGIT)</t>
  </si>
  <si>
    <t>22 servers. Use of "remote uninstaller payload"</t>
  </si>
  <si>
    <t>143 servers seized and use of hacking techniques to push webpage</t>
  </si>
  <si>
    <t xml:space="preserve">&gt;100 servers and domains taken down (StealC/Amadey). Deactivation, use of hacking powers unclear. </t>
  </si>
  <si>
    <t>Operation Lightning</t>
  </si>
  <si>
    <t>https://www.europol.europa.eu/media-press/newsroom/news/europol-and-international-partners-disrupt-socksescort-proxy-service</t>
  </si>
  <si>
    <t xml:space="preserve">Not specified. </t>
  </si>
  <si>
    <t>3.5 million in cryptocurrency</t>
  </si>
  <si>
    <t>Unspecified. 369 000 routers and Internet of Things devices infected</t>
  </si>
  <si>
    <t>Austria: Vienna Public Prosecutors Office (Staatsanwaltschaft Wien) Criminal Intelligence Service - Cybercrime-Competence-Center (Bundeskriminalamt – C4)
Bulgaria: Cybercrime Directorate of the General Directorate Combating Organized Crime - Ministry of Interior
Eurojust
Europol
France: Public Prosecution Office Paris J3 section anti-cybercriminality; Investigative judge from JIRS/JUNALCO Financial and Cybercrime section - Court of Paris; Judicial Police - Office for Cybercrime Prevention (Police judiciaire - office anti-cybercriminalité (OFAC))
Germany: Düsseldorf Police Headquarters; Central Contact Point for Cybercrime North Rhine-Westphalia (ZAC NRW)
Hungary: Prosecution Service of Hungary; National Bureau of Investigation Cybercrime Department (Nemzeti Nyomozó Iroda Kiberbűnözés Elleni Főosztály)
Netherlands: Public Prosecutors Office (Openbaar Ministerie); Police (Team Cybercrime Limburg)
Romania: Prosecution Office of the High Court of Cassation and Justice; Directorate for investigation of Organized Crime and Terrorism, Central Office; Directorate for Combating Organized Crime, Central Cybercrime Unit; General Inspectorate of the Romanian Police
United States of America: U.S. Department of Justice; U.S. Attorney's Office for the Eastern District of California; Federal Bureau of Investigation (FBI); IRS Criminal Investigation (IRS-CI); The Department of Defense Office of Inspector General’s Defense Criminal Investigative Service</t>
  </si>
  <si>
    <t>184 arrests, 670 suspects identified</t>
  </si>
  <si>
    <t>70.000 members worldwide. &gt;200 children saved; &gt;4,000 intelligence reports to 30+ countries.</t>
  </si>
  <si>
    <t>https://www.europol.europa.eu/media-press/newsroom/news/more-200-children-identified-and-rescued-in-worldwide-police-operation</t>
  </si>
  <si>
    <t>Operation Rescue</t>
  </si>
  <si>
    <t>Australian and UK police. Working with Zaanstreek–Waterland Police in the Netherlands, Europol rebuilt the forum offline and forensically interrogated the server to produce intelligence analysis which was disseminated globally to law enforcement authorities. So far, Europol has distributed 4202 operational intelligence reports to 25 EU Member States and 8 other countries.</t>
  </si>
  <si>
    <t xml:space="preserve">Forum server (Boyslover.net) first infiltrated by UK and Australia. Then seized in NL and rebuilt offline then to analyse data. </t>
  </si>
  <si>
    <t>870 arrests, of which 368 in the EU</t>
  </si>
  <si>
    <t>https://www.justice.gov/archives/opa/pr/florida-man-sentenced-prison-engaging-child-exploitation-enterprise; https://www.fbi.gov/news/stories/playpen-creator-sentenced-to-30-years</t>
  </si>
  <si>
    <t>Operation Pacifier</t>
  </si>
  <si>
    <t xml:space="preserve">United States (FBI). Prosecution in NL. </t>
  </si>
  <si>
    <t>https://www.europol.europa.eu/media-press/newsroom/news/dark-web-child-abuse-administrator-of-darkscandals-arrested-in-netherlands; https://www.om.nl/actueel/nieuws/2020/03/12/opruiende-site-darkscandals-offline-barendrechter-32-vast</t>
  </si>
  <si>
    <t xml:space="preserve">1 Barendrecht resident (32) arrested </t>
  </si>
  <si>
    <t>1.6 million in cryptocurrency</t>
  </si>
  <si>
    <t>Unspecified. Exploitation of illegal adult/CSAM sites (&gt;2,000 videos).</t>
  </si>
  <si>
    <t>https://www.europol.europa.eu/media-press/newsroom/news/25-arrested-in-global-hit-against-ai-generated-child-sexual-abuse-material; https://www.politie.nl/nieuws/2025/februari/28/belangrijke-internationale-slag-tegen-ai-kinderpornografie.html</t>
  </si>
  <si>
    <t>173 electronic devices seized</t>
  </si>
  <si>
    <t>25 arrests</t>
  </si>
  <si>
    <t xml:space="preserve"> 273 suspects identified</t>
  </si>
  <si>
    <t>Australia: Australian Federal Police (AFP)
Austria: CIS Austria (Bundeskriminalamt), CID Vienna and CID Burgenland (Landeskriminalamt Wien und Landeskriminalamt Burgenland)
Belgium: Federal Judicial Police (Federale Gerechtelijke Politie), Serious &amp; Organised Crime Directorate – DJSOC (Directie voor de strijd tegen zware en georganiseerde criminaliteit – DJSOC
Bosnia &amp; Herzegovina: Ministry of Interior of the Republic of Srpska (Ministarstvo unutrašnjih poslova Republike Srpske)
Czech Republic: Police of the Czech Republic (Policie České republiky.)
Denmark: Danish Police (Politiet)
Finland: Finland National Bureau of Investigation (Keskusrikospoliisi)
France: OFMIN (Office Mineurs)
Germany: Federal Criminal Police Office (Bundeskriminalamt), State Criminal Police Offices in Bavaria, Hessen, Brandenburg, North Rhine-Westphalia and Rhineland-Palatinate (Bayerisches Landeskriminalamt, Hessisches Landeskriminalamt, Landeskriminalamt Nordrhein-Westfalen, Landeskriminalamt Rheinland-Pfalz), Bavarian Central Office for the Prosecution of Cybercrime (Zentralstelle Cybercrime Bayern – ZCB)
Hungary: National Bureau of Investigation Cybercrime Department Investigative Division (Nemzeti Nyomozó Iroda Kiberbűnözés Elleni Főosztály Nyomozó Osztály)
Iceland: National Commissioner of Police and Reykjavik Metropolitan Police
The Netherlands: National Police (Politie)  
New Zealand: New Zealand Police
Norway: NCIS Norway (Kripos)
Poland: Polish Police Force (Policja Polska)
Spain: National Police (Policía Nacional)
Sweden: Swedish Police Authority (Polisen)
Switzerland: Federal Office of Police fedpol (Bundesamt für Polizei fedpol), Police Basel-Landschaft (Polizei Basel-Landschaft), Lucerne Police (Luzerner Polizei,), City Police Zurich (Stadtpolizei Zürich),
United Kingdom: Online Child Covert Intelligence Team (OCCIT), Metropolitan Police, Kent Police, West Mercia Police, Northamptonshire Police, Essex Police, Police Scotland, Hertfordshire Constabulary and Lincolnshire Police</t>
  </si>
  <si>
    <t>The Netherlands, Germany (BKA), United States (DoJ), Europol</t>
  </si>
  <si>
    <t>https://www.europol.europa.eu/media-press/newsroom/news/global-crackdown-kidflix-major-child-sexual-exploitation-platform-almost-two-million-users</t>
  </si>
  <si>
    <t>Operation Stream</t>
  </si>
  <si>
    <t>1. Albania: Albanian State Police, Directorate for the Investigation of Cyber Crime in the Criminal Police Department and Directorate of the Special Operational Force (Policia e Shtetit, Drejtoria për Hetimin e Krimeve Kibernetike, Drejtoria e Forcës së Posaçme Operacionale)
2. Australia: Australian Federal Police (AFP)
3. Austria: Criminal Intelligence Service (Bundeskriminalamt)
4. Belgium: Belgian Federal Police (Federale Politie / Police Fédérale)
5. Bulgaria: Cybercrime Directorate - General Directorate for Combating Organized Crimes, Ministry of Interior (Дирекция "Киберпрестъпност" - Главна дирекция "Борба с организираната престъпност", Министерство на вътрешните работи)
6. Canada: Royal Canadian Mounted police (RCMP) - National Child Exploitation Crime Centre (NCECC), Ontario Provincial Police, Ottawa Police, Saskatchewan Internet Child Exploitation Unit, Northern Alberta Integrated Child Exploitation Unit
7. Colombia: Police Cybernetic Center C4 (Policía Nacional de Colombia), National Police of Colombia (Dirección de Investigación Criminal e Interpol), Criminal Investigation and Interpol Directorate (Centro Cibernético Policial C4)
8. Croatia: National Cybercrime Department (Služba kibernetičke sigurnosti)
9. Cyprus: Cybercrime Unit – Cyprus Police (Υποδιεύθυνση Ηλεκτρονικού Εγκλήματος – Αστυνομία Κύπρου)
10. Czech Republic: Bureau of Criminal Police and Investigation Service, Criminal Police and Investigation Service of the Regional Police Directorate of the Capital City of Prague, Criminal Police and Investigation Service of the Regional Police Directorate of Liberec, Ústí nad Labem, Pardubice, South Bohemian, Plzeň and South Moravian
11. Denmark: National Cyber Crime Centre (NC3) at Special Crime Unit (SCU/NSK) and Danish National Police (Dansk Politi)
12. Estonia: Estonian Police, Estonian Police and Border Guard Board (Politsei- ja Piirivalveamet)
13. Finland: National Bureau of Investigation (Keskusrikospoliisi), Western Uusimaa Police Department (Länsi-Uudenmaan poliisilaitos), Eastern Finland Police Department (Itä-Suomen poliisilaitos), Oulu Police Department (Oulun poliisilaitos)
14. France: Police department for the protection of children (OFMIN) of the national directorate of judicial police (DNPJ)
15. Germany: State Criminal Police of Bavaria (Bayerisches Landeskriminalamt), Bavarian Central Office for the Prosecution of Cybercrime (ZCB), Federal Criminal Police Office (Bundeskriminalamt, BKA)
16. Georgia: Central Criminal Police Department of the Ministry of Internal Affairs of Georgia (საქართველოს შინაგან საქმეთა სამინისტროს ცენტრალური კრიმინალური პოლიციის დეპარტამენტი)
17. Greece: Cyber Crime Division (Διεύθυνση Δίωξης Ηλεκτρονικού Εγκλήματος) 
18. Hungary: National Bureau of Investigation Cybercrime Department Investigative Division (Nemzeti Nyomozó Iroda Kiberbűnözés Elleni Főosztály Nyomozó Osztály)
19. Iceland: Reykjavik metropolitan police (Lögreglan á Höfuðborgarsvæðinu)
20. Ireland: An Garda Síochána
21. Italy: National Police – Postal and Cyber Security Police Service (Polizia di Stato - Servizio Polizia Postale e per la Sicurezza Cibernetica)
22. Latvia: Cybercrime Enforcement Department of Central Criminal Police Department of the State Police of Latvia (Valsts policijas Galvenās kriminālpolicijas pārvaldes Kibernoziegumu apkarošanas pārvalde)
23. Lithuania: Lithuanian Criminal Police Bureau (Lietuvos kriminalines policijos biuras)
24. Luxembourg: Police Luxembourg - Criminal Investigation Department - Sexual offences and juvenile delinquency (Police Luxembourg - Service de Police Judiciaire - Section Protection de la Jeunesse et Infractions à Caractère Sexuel)
25. Malta: Malta Police Force (Il-Korp tal- Pulizija ta’ Malta)
26. Netherlands: National Police (Politie)  
27. New Zealand: New Zealand Police
28. Norway: NCIS – Norway (Kripos)
29. Poland: Central Cybercrime Bureau (CBZC)
30. Portugal: Judicial Police (Polícia Judiciária)
31. Romania: Romanian Police (Poliția Română).
32. Serbia: Service for combating High-Tech Crime, Directorate for Technology, Ministry of Internal Affairs (Služba za borbu protiv visokotehnološkog kriminala, Uprava za tehniku, Ministarstvo unutrašnjih poslova)
33. Slovakia: Police Force of the Slovak Republic (Policajný zbor Slovenskej republiky)
34. Spain: Spanish National Police (Policía Nacional)
35. Sweden: Swedish Police Authority, National Cybercrime centre CSE/CSA-team and the local CSA/CSE teams of region Stockholm, Mitt, Bergslagen and Syd (Polismyndigheten Nationellt IT-brottscentrum, Internetrelaterade sexuella övergrepp mot brott mot barn (ISÖB) and regionala ISÖB-grupperna i Stockholm, Mitt, Bergslagen och Syd)
36. Switzerland: Federal Office of Police fedpol (Bundesamt für Polizei fedpol), Police Basel-Landschaft (Polizei Basel-Landschaft), Aargau Cantonal Police (Kantonspolizei Aargau), Bern Cantonal Police (Kantonspolizei Bern), Geneva Cantonal Police (Police cantonale de Genève), Thurgau Cantonal Police (Kantonspolizei Thurgau), Vaud Cantonal Police (Police cantonale vaudoise), Zurich Cantonal Police (Kantonspolizei Zürich)
37. United Kingdom: National Crime Agency (NCA)
38. United States: Homeland Security Investigations</t>
  </si>
  <si>
    <t>79 arrests, 3,000 devices seized.</t>
  </si>
  <si>
    <t>almost 2 million; &gt;91k videos</t>
  </si>
  <si>
    <t xml:space="preserve">https://www.europol.europa.eu/media-press/newsroom/news/global-cybercrime-crackdown-over-373-000-dark-web-sites-shut-down </t>
  </si>
  <si>
    <t>Australia: Australian Federal Police (AFP)
Austria: Criminal Intelligence Service (Bundeskriminalamt)
Belgium: Federal Judicial Police – Federale Gerechtelijke Politie
Canada: Royal Canadian Mounted police (RCMP) - National Child Exploitation Crime Centre (NCECC)
Croatia: National Cybercrime Department (Služba kibernetičke sigurnosti)
Czech Republic: Czech national police (USKPV), Bureau of Criminal Police and Investigation Service
Denmark: National Cyber Crime Centre (NC3) at Special Crime Unit (SCU/NSK) and Danish National Police (Dansk Politi)
France: Police department for the protection of children (OFMIN) of the national directorate of judicial police (DNPJ)
Germany: Bavarian State Criminal Police (BLKA), Bavarian Central Office for the Prosecution of Cybercrime (ZKI), Federal Criminal Police Office (BKA)
Hungary: National Bureau of Investigation Cybercrime Department Investigative Division (Nemzeti Nyomozó Iroda Kiberbűnözés Elleni Főosztály Nyomozó Osztály)
Italy: National Police – Postal and Cyber Security Police Service (Polizia di Stato - Servizio Polizia Postale e per la Sicurezza Cibernetica)
Lithuania: Lithuanian Criminal Police Bureau (Lietuvos kriminalines policijos biuras)
Netherlands: National Police (Politie)
Poland: Central Cybercrime Bureau (CBZC)
Portugal: Judicial Police (Polícia Judiciária)
Romania: Romanian Police (Poliția Română)
Slovenia: Slovenian Criminal Police (Slovenska kriminalistična policija)
Spain: Guardia Civil - Criminal Intelligence Unit (UTPJ) and Central Investigations Unit (UCO)
Sweden: National Cybercrime Centre (SC3), Region South (Syd), Region West (Väst) and Region Bergslagen
Switzerland: Federal Office of Police fedpol (Bundesamt für Polizei fedpol), Lucerne Police (Luzerner Polizei), Cantonal Police of St. Gallen (Kantonspolizei St. Gallen), Cantonal Police of Thurgau (Kantonspolizei Thurgau), Cantonal Police of Zurich (Kantonspolizei Zürich)
Ukraine: National Police of Ukraine
United Kingdom: National Crime Agency (NCA)
US: Homeland Security Investigations (HSI)</t>
  </si>
  <si>
    <t>440 suspects identified</t>
  </si>
  <si>
    <t>The dataset is based primarily on publicly available communications issued by law enforcement authorities, public prosecution services, judicial authorities and international organisations involved in criminal justice cooperation.
These official communications reflect what the relevant authorities chose to make public. They may emphasise successful operational results, omit relevant facts or be superseded by later developments. Figures relating to arrests, infrastructure, financial assets and other operational results therefore record what the cited sources reported. They have not been independently verified.</t>
  </si>
  <si>
    <t>Microsoft Copilot assisted in identifying relevant public sources. NotebookLM was used to organise, translate and extract information from webpages and to prepare an initial English-language overview.
The author subsequently reviewed the principal factual fields and source links. The author remains responsible for the structure and content of the published dataset. Corrections and additional sources are welcome.</t>
  </si>
  <si>
    <t>Reviewed against official source</t>
  </si>
  <si>
    <t xml:space="preserve">                   </t>
  </si>
  <si>
    <t>An official source is a publication issued by an authority or organisation directly involved in the operation or its legal follow-up. Examples include: law enforcement authorities; public prosecution services; judicial authorities and published court decisions; Europol and Eurojust; government departments and ministries; 
other public authorities participating in or officially reporting on the operation.  An entry marked ‘Reviewed against official source’ means that the principal factual fields were compared with one or more such official publications. It does not mean that the accuracy or completeness of the official account was independently verified.        A secondary source is a publication that reports on or analyses an operation but was not issued by an authority directly involved in it. Examples include: news websites and newspapers; specialist media; third-party blogs. An entry marked ‘Reviewed against secondary source’ means that the principal factual fields were checked against one or more such publications because no suitable official source was used or available.
An entry marked ‘Reviewed against secondary source’ means that the principal factual fields were checked against one or more such publications because no suitable official source was used or available.</t>
  </si>
  <si>
    <t>Each row contains a link to the individual operation page and the relevant category page on jjoerlemans.com. These pages provide a narrative account of the operation and links to the underlying sources.
The Primary source URL(s) field contains the direct sources used to review the principal factual fields. Where multiple sources are used, they may be included together in that field or explained in the Notes field.
Main project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</si>
</sst>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8"/>
      <color rgb="FFFFFFFF"/>
      <name val="Calibri"/>
    </font>
    <font>
      <b/>
      <sz val="11"/>
      <color rgb="FFFFFFFF"/>
      <name val="Calibri"/>
    </font>
    <font>
      <sz val="11"/>
      <name val="Calibri"/>
    </font>
    <font>
      <sz val="12"/>
      <color theme="10"/>
      <name val="Calibri"/>
      <family val="2"/>
      <scheme val="minor"/>
    </font>
    <font>
      <sz val="11"/>
      <color rgb="FF666666"/>
      <name val="Calibri"/>
    </font>
    <font>
      <sz val="11"/>
      <color rgb="FF548235"/>
      <name val="Calibri"/>
    </font>
    <font>
      <b/>
      <sz val="11"/>
      <color rgb="FF0F6B78"/>
      <name val="Calibri"/>
    </font>
    <font>
      <b/>
      <sz val="11"/>
      <color rgb="FFFFFFFF"/>
      <name val="Calibri"/>
      <family val="2"/>
    </font>
    <font>
      <sz val="11"/>
      <name val="Calibri"/>
      <family val="2"/>
    </font>
  </fonts>
  <fills count="15">
    <fill>
      <patternFill patternType="none"/>
    </fill>
    <fill>
      <patternFill patternType="gray125"/>
    </fill>
    <fill>
      <patternFill patternType="solid">
        <fgColor rgb="FF17365D"/>
      </patternFill>
    </fill>
    <fill>
      <patternFill patternType="solid">
        <fgColor rgb="FF0F6B78"/>
      </patternFill>
    </fill>
    <fill>
      <patternFill patternType="solid">
        <fgColor rgb="FFD9EAF7"/>
      </patternFill>
    </fill>
    <fill>
      <patternFill patternType="solid">
        <fgColor theme="4" tint="0.79998168889431442"/>
        <bgColor indexed="65"/>
      </patternFill>
    </fill>
    <fill>
      <patternFill patternType="solid">
        <fgColor rgb="FF1F4E79"/>
        <bgColor rgb="FF1F4E79"/>
      </patternFill>
    </fill>
    <fill>
      <patternFill patternType="solid">
        <fgColor theme="0"/>
        <bgColor indexed="64"/>
      </patternFill>
    </fill>
    <fill>
      <patternFill patternType="solid">
        <fgColor theme="0"/>
      </patternFill>
    </fill>
    <fill>
      <patternFill patternType="solid">
        <fgColor theme="0"/>
        <bgColor rgb="FFF2F5F9"/>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0" tint="-4.9989318521683403E-2"/>
        <bgColor indexed="64"/>
      </patternFill>
    </fill>
    <fill>
      <patternFill patternType="solid">
        <fgColor theme="0" tint="-4.9989318521683403E-2"/>
        <bgColor indexed="65"/>
      </patternFill>
    </fill>
    <fill>
      <patternFill patternType="solid">
        <fgColor theme="0" tint="-4.9989318521683403E-2"/>
        <bgColor rgb="FFF2F5F9"/>
      </patternFill>
    </fill>
  </fills>
  <borders count="6">
    <border>
      <left/>
      <right/>
      <top/>
      <bottom/>
      <diagonal/>
    </border>
    <border>
      <left style="thin">
        <color rgb="FFD9D9D9"/>
      </left>
      <right style="thin">
        <color rgb="FFD9D9D9"/>
      </right>
      <top style="thin">
        <color rgb="FFD9D9D9"/>
      </top>
      <bottom style="medium">
        <color rgb="FF1F4E79"/>
      </bottom>
      <diagonal/>
    </border>
    <border>
      <left style="thin">
        <color rgb="FFD9D9D9"/>
      </left>
      <right style="thin">
        <color rgb="FFD9D9D9"/>
      </right>
      <top style="thin">
        <color rgb="FFD9D9D9"/>
      </top>
      <bottom style="thin">
        <color rgb="FFD9D9D9"/>
      </bottom>
      <diagonal/>
    </border>
    <border>
      <left/>
      <right/>
      <top/>
      <bottom style="thin">
        <color indexed="64"/>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style="thin">
        <color indexed="64"/>
      </bottom>
      <diagonal/>
    </border>
  </borders>
  <cellStyleXfs count="2">
    <xf numFmtId="0" fontId="0" fillId="0" borderId="0"/>
    <xf numFmtId="0" fontId="4" fillId="0" borderId="0"/>
  </cellStyleXfs>
  <cellXfs count="60">
    <xf numFmtId="0" fontId="0" fillId="0" borderId="0" xfId="0"/>
    <xf numFmtId="0" fontId="2" fillId="3" borderId="0" xfId="0" applyFont="1" applyFill="1"/>
    <xf numFmtId="0" fontId="4" fillId="0" borderId="0" xfId="1"/>
    <xf numFmtId="0" fontId="2" fillId="2" borderId="0" xfId="0" applyFont="1" applyFill="1" applyAlignment="1">
      <alignment vertical="center" wrapText="1"/>
    </xf>
    <xf numFmtId="0" fontId="5" fillId="0" borderId="0" xfId="0" applyFont="1" applyAlignment="1">
      <alignment vertical="top"/>
    </xf>
    <xf numFmtId="0" fontId="7" fillId="4" borderId="0" xfId="0" applyFont="1" applyFill="1"/>
    <xf numFmtId="0" fontId="1" fillId="2" borderId="0" xfId="0" applyFont="1" applyFill="1" applyAlignment="1">
      <alignment vertical="center"/>
    </xf>
    <xf numFmtId="0" fontId="0" fillId="0" borderId="0" xfId="0"/>
    <xf numFmtId="0" fontId="2" fillId="3" borderId="0" xfId="0" applyFont="1" applyFill="1"/>
    <xf numFmtId="0" fontId="3" fillId="0" borderId="0" xfId="0" applyFont="1" applyAlignment="1">
      <alignment vertical="top" wrapText="1"/>
    </xf>
    <xf numFmtId="0" fontId="4" fillId="0" borderId="0" xfId="1"/>
    <xf numFmtId="0" fontId="2" fillId="6" borderId="1" xfId="0" applyFont="1" applyFill="1" applyBorder="1" applyAlignment="1">
      <alignment horizontal="center" vertical="center" wrapText="1"/>
    </xf>
    <xf numFmtId="0" fontId="8" fillId="2" borderId="0" xfId="0" applyFont="1" applyFill="1" applyAlignment="1">
      <alignment vertical="center" wrapText="1"/>
    </xf>
    <xf numFmtId="0" fontId="5" fillId="7" borderId="0" xfId="0" applyFont="1" applyFill="1" applyAlignment="1">
      <alignment vertical="top"/>
    </xf>
    <xf numFmtId="0" fontId="0" fillId="7" borderId="0" xfId="0" applyFill="1" applyAlignment="1">
      <alignment vertical="top" wrapText="1"/>
    </xf>
    <xf numFmtId="0" fontId="6" fillId="7" borderId="0" xfId="0" applyFont="1" applyFill="1" applyAlignment="1">
      <alignment vertical="top"/>
    </xf>
    <xf numFmtId="0" fontId="0" fillId="7" borderId="0" xfId="0" applyFill="1" applyAlignment="1">
      <alignment vertical="top"/>
    </xf>
    <xf numFmtId="0" fontId="6" fillId="7" borderId="0" xfId="0" applyFont="1" applyFill="1" applyAlignment="1">
      <alignment vertical="top" wrapText="1"/>
    </xf>
    <xf numFmtId="0" fontId="0" fillId="8" borderId="0" xfId="0" applyFill="1" applyAlignment="1">
      <alignment vertical="top" wrapText="1"/>
    </xf>
    <xf numFmtId="0" fontId="9" fillId="9" borderId="2" xfId="0" applyFont="1" applyFill="1" applyBorder="1" applyAlignment="1">
      <alignment horizontal="left" vertical="top" wrapText="1"/>
    </xf>
    <xf numFmtId="0" fontId="0" fillId="8" borderId="0" xfId="0" applyFill="1" applyAlignment="1">
      <alignment vertical="top"/>
    </xf>
    <xf numFmtId="0" fontId="4" fillId="7" borderId="0" xfId="1" applyFill="1"/>
    <xf numFmtId="14" fontId="0" fillId="8" borderId="0" xfId="0" applyNumberFormat="1" applyFill="1" applyAlignment="1">
      <alignment vertical="top"/>
    </xf>
    <xf numFmtId="0" fontId="5" fillId="10" borderId="0" xfId="0" applyFont="1" applyFill="1" applyAlignment="1">
      <alignment vertical="top"/>
    </xf>
    <xf numFmtId="0" fontId="0" fillId="10" borderId="0" xfId="0" applyFill="1" applyAlignment="1">
      <alignment vertical="top" wrapText="1"/>
    </xf>
    <xf numFmtId="0" fontId="6" fillId="10" borderId="0" xfId="0" applyFont="1" applyFill="1" applyAlignment="1">
      <alignment vertical="top"/>
    </xf>
    <xf numFmtId="0" fontId="0" fillId="10" borderId="0" xfId="0" applyFill="1" applyAlignment="1">
      <alignment vertical="top"/>
    </xf>
    <xf numFmtId="0" fontId="6" fillId="10" borderId="0" xfId="0" applyFont="1" applyFill="1" applyAlignment="1">
      <alignment vertical="top" wrapText="1"/>
    </xf>
    <xf numFmtId="0" fontId="0" fillId="5" borderId="0" xfId="0" applyFill="1" applyAlignment="1">
      <alignment vertical="top" wrapText="1"/>
    </xf>
    <xf numFmtId="0" fontId="9" fillId="11" borderId="2" xfId="0" applyFont="1" applyFill="1" applyBorder="1" applyAlignment="1">
      <alignment horizontal="left" vertical="top" wrapText="1"/>
    </xf>
    <xf numFmtId="0" fontId="0" fillId="5" borderId="0" xfId="0" applyFill="1" applyAlignment="1">
      <alignment vertical="top"/>
    </xf>
    <xf numFmtId="0" fontId="4" fillId="10" borderId="0" xfId="1" applyFill="1"/>
    <xf numFmtId="14" fontId="0" fillId="5" borderId="0" xfId="0" applyNumberFormat="1" applyFill="1" applyAlignment="1">
      <alignment vertical="top"/>
    </xf>
    <xf numFmtId="0" fontId="3" fillId="11" borderId="2" xfId="0" applyFont="1" applyFill="1" applyBorder="1" applyAlignment="1">
      <alignment horizontal="left" vertical="top" wrapText="1"/>
    </xf>
    <xf numFmtId="0" fontId="4" fillId="10" borderId="0" xfId="1" applyFill="1" applyAlignment="1">
      <alignment wrapText="1"/>
    </xf>
    <xf numFmtId="0" fontId="0" fillId="12" borderId="0" xfId="0" applyFill="1" applyAlignment="1">
      <alignment vertical="top" wrapText="1"/>
    </xf>
    <xf numFmtId="0" fontId="6" fillId="12" borderId="0" xfId="0" applyFont="1" applyFill="1" applyAlignment="1">
      <alignment vertical="top"/>
    </xf>
    <xf numFmtId="0" fontId="0" fillId="12" borderId="0" xfId="0" applyFill="1" applyAlignment="1">
      <alignment vertical="top"/>
    </xf>
    <xf numFmtId="0" fontId="6" fillId="12" borderId="0" xfId="0" applyFont="1" applyFill="1" applyAlignment="1">
      <alignment vertical="top" wrapText="1"/>
    </xf>
    <xf numFmtId="0" fontId="0" fillId="13" borderId="0" xfId="0" applyFill="1" applyAlignment="1">
      <alignment vertical="top" wrapText="1"/>
    </xf>
    <xf numFmtId="0" fontId="0" fillId="13" borderId="0" xfId="0" applyFill="1" applyAlignment="1">
      <alignment vertical="top"/>
    </xf>
    <xf numFmtId="0" fontId="9" fillId="14" borderId="2" xfId="0" applyFont="1" applyFill="1" applyBorder="1" applyAlignment="1">
      <alignment horizontal="left" vertical="top" wrapText="1"/>
    </xf>
    <xf numFmtId="0" fontId="4" fillId="12" borderId="0" xfId="1" applyFill="1"/>
    <xf numFmtId="0" fontId="4" fillId="12" borderId="0" xfId="1" applyFill="1" applyAlignment="1">
      <alignment wrapText="1"/>
    </xf>
    <xf numFmtId="14" fontId="0" fillId="13" borderId="0" xfId="0" applyNumberFormat="1" applyFill="1" applyAlignment="1">
      <alignment vertical="top"/>
    </xf>
    <xf numFmtId="0" fontId="3" fillId="14" borderId="2" xfId="0" applyFont="1" applyFill="1" applyBorder="1" applyAlignment="1">
      <alignment horizontal="left" vertical="top" wrapText="1"/>
    </xf>
    <xf numFmtId="0" fontId="9" fillId="11" borderId="4" xfId="0" applyFont="1" applyFill="1" applyBorder="1" applyAlignment="1">
      <alignment horizontal="left" vertical="top" wrapText="1"/>
    </xf>
    <xf numFmtId="0" fontId="3" fillId="11" borderId="4" xfId="0" applyFont="1" applyFill="1" applyBorder="1" applyAlignment="1">
      <alignment horizontal="left" vertical="top" wrapText="1"/>
    </xf>
    <xf numFmtId="0" fontId="5" fillId="12" borderId="3" xfId="0" applyFont="1" applyFill="1" applyBorder="1" applyAlignment="1">
      <alignment vertical="top"/>
    </xf>
    <xf numFmtId="0" fontId="0" fillId="12" borderId="3" xfId="0" applyFill="1" applyBorder="1" applyAlignment="1">
      <alignment vertical="top" wrapText="1"/>
    </xf>
    <xf numFmtId="0" fontId="6" fillId="12" borderId="3" xfId="0" applyFont="1" applyFill="1" applyBorder="1" applyAlignment="1">
      <alignment vertical="top"/>
    </xf>
    <xf numFmtId="0" fontId="0" fillId="12" borderId="3" xfId="0" applyFill="1" applyBorder="1" applyAlignment="1">
      <alignment vertical="top"/>
    </xf>
    <xf numFmtId="0" fontId="6" fillId="12" borderId="3" xfId="0" applyFont="1" applyFill="1" applyBorder="1" applyAlignment="1">
      <alignment vertical="top" wrapText="1"/>
    </xf>
    <xf numFmtId="0" fontId="0" fillId="13" borderId="3" xfId="0" applyFill="1" applyBorder="1" applyAlignment="1">
      <alignment vertical="top" wrapText="1"/>
    </xf>
    <xf numFmtId="0" fontId="9" fillId="14" borderId="5" xfId="0" applyFont="1" applyFill="1" applyBorder="1" applyAlignment="1">
      <alignment horizontal="left" vertical="top" wrapText="1"/>
    </xf>
    <xf numFmtId="0" fontId="0" fillId="13" borderId="3" xfId="0" applyFill="1" applyBorder="1" applyAlignment="1">
      <alignment vertical="top"/>
    </xf>
    <xf numFmtId="0" fontId="4" fillId="12" borderId="3" xfId="1" applyFill="1" applyBorder="1"/>
    <xf numFmtId="14" fontId="0" fillId="13" borderId="3" xfId="0" applyNumberFormat="1" applyFill="1" applyBorder="1" applyAlignment="1">
      <alignment vertical="top"/>
    </xf>
    <xf numFmtId="0" fontId="0" fillId="12" borderId="3" xfId="0" applyFill="1" applyBorder="1"/>
    <xf numFmtId="0" fontId="9" fillId="0" borderId="0" xfId="0" applyFont="1" applyAlignment="1">
      <alignment vertical="top" wrapText="1"/>
    </xf>
  </cellXfs>
  <cellStyles count="2">
    <cellStyle name="Hyperlink" xfId="1" builtinId="8"/>
    <cellStyle name="Standaard" xfId="0" builtinId="0"/>
  </cellStyles>
  <dxfs count="1">
    <dxf>
      <font>
        <b val="0"/>
        <i val="0"/>
        <strike val="0"/>
        <condense val="0"/>
        <extend val="0"/>
        <outline val="0"/>
        <shadow val="0"/>
        <u val="none"/>
        <vertAlign val="baseline"/>
        <sz val="11"/>
        <color auto="1"/>
        <name val="Calibri"/>
        <scheme val="none"/>
      </font>
      <fill>
        <patternFill patternType="solid">
          <fgColor rgb="FFF2F5F9"/>
          <bgColor rgb="FFF2F5F9"/>
        </patternFill>
      </fill>
      <alignment horizontal="left" vertical="top"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perationsReviewTable" displayName="OperationsReviewTable" ref="A1:R53">
  <autoFilter ref="A1:R53" xr:uid="{00000000-0009-0000-0100-000001000000}"/>
  <tableColumns count="18">
    <tableColumn id="1" xr3:uid="{00000000-0010-0000-0000-000001000000}" name="No."/>
    <tableColumn id="2" xr3:uid="{00000000-0010-0000-0000-000002000000}" name="Operation"/>
    <tableColumn id="3" xr3:uid="{00000000-0010-0000-0000-000003000000}" name="Year / period"/>
    <tableColumn id="4" xr3:uid="{00000000-0010-0000-0000-000004000000}" name="Start year"/>
    <tableColumn id="5" xr3:uid="{00000000-0010-0000-0000-000005000000}" name="Infrastructure category"/>
    <tableColumn id="6" xr3:uid="{00000000-0010-0000-0000-000006000000}" name="Dutch authorities involved"/>
    <tableColumn id="7" xr3:uid="{00000000-0010-0000-0000-000007000000}" name="Partners"/>
    <tableColumn id="8" xr3:uid="{00000000-0010-0000-0000-000008000000}" name="Reported arrests"/>
    <tableColumn id="9" xr3:uid="{00000000-0010-0000-0000-000009000000}" name="Reported infrastructure seized or disrupted"/>
    <tableColumn id="10" xr3:uid="{00000000-0010-0000-0000-00000A000000}" name="Active Accounts / Users / Scale" dataDxfId="0"/>
    <tableColumn id="11" xr3:uid="{00000000-0010-0000-0000-00000B000000}" name="Reported financial amount"/>
    <tableColumn id="12" xr3:uid="{00000000-0010-0000-0000-00000C000000}" name="Currency"/>
    <tableColumn id="15" xr3:uid="{00000000-0010-0000-0000-00000F000000}" name="Operation page"/>
    <tableColumn id="16" xr3:uid="{00000000-0010-0000-0000-000010000000}" name="Category page"/>
    <tableColumn id="17" xr3:uid="{00000000-0010-0000-0000-000011000000}" name="Primary source URL(s)"/>
    <tableColumn id="18" xr3:uid="{00000000-0010-0000-0000-000012000000}" name="Review status"/>
    <tableColumn id="19" xr3:uid="{00000000-0010-0000-0000-000013000000}" name="Date reviewed"/>
    <tableColumn id="20" xr3:uid="{00000000-0010-0000-0000-000014000000}"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jjoerlemans.com/overzicht-cybercrime-operaties/"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jjoerlemans.com/overzicht-ddos-operaties/" TargetMode="External"/><Relationship Id="rId21" Type="http://schemas.openxmlformats.org/officeDocument/2006/relationships/hyperlink" Target="https://jjoerlemans.com/sinbad-io-2023/" TargetMode="External"/><Relationship Id="rId42" Type="http://schemas.openxmlformats.org/officeDocument/2006/relationships/hyperlink" Target="https://jjoerlemans.com/operation-saffron-first-vpn-2026/" TargetMode="External"/><Relationship Id="rId63" Type="http://schemas.openxmlformats.org/officeDocument/2006/relationships/hyperlink" Target="https://jjoerlemans.com/operation-bayonet-hansa-market-2017/" TargetMode="External"/><Relationship Id="rId84" Type="http://schemas.openxmlformats.org/officeDocument/2006/relationships/hyperlink" Target="https://www.europol.europa.eu/media-press/newsroom/news/europol-and-international-partners-disrupt-socksescort-proxy-service" TargetMode="External"/><Relationship Id="rId138" Type="http://schemas.openxmlformats.org/officeDocument/2006/relationships/hyperlink" Target="https://jjoerlemans.com/overzicht-operaties-online-zedendelicten/" TargetMode="External"/><Relationship Id="rId107" Type="http://schemas.openxmlformats.org/officeDocument/2006/relationships/hyperlink" Target="https://jjoerlemans.com/overzicht-darkweb-market-operaties/" TargetMode="External"/><Relationship Id="rId11" Type="http://schemas.openxmlformats.org/officeDocument/2006/relationships/hyperlink" Target="https://jjoerlemans.com/hosting-provider-x-2025/" TargetMode="External"/><Relationship Id="rId32" Type="http://schemas.openxmlformats.org/officeDocument/2006/relationships/hyperlink" Target="https://jjoerlemans.com/operation-magnus-redline-meta-2024/" TargetMode="External"/><Relationship Id="rId37" Type="http://schemas.openxmlformats.org/officeDocument/2006/relationships/hyperlink" Target="https://jjoerlemans.com/operation-chargeback-2025/" TargetMode="External"/><Relationship Id="rId53" Type="http://schemas.openxmlformats.org/officeDocument/2006/relationships/hyperlink" Target="https://www.europol.europa.eu/media-press/newsroom/news/takedown-of-sms-based-flubot-spyware-infecting-android-phones" TargetMode="External"/><Relationship Id="rId58" Type="http://schemas.openxmlformats.org/officeDocument/2006/relationships/hyperlink" Target="https://www.bleepingcomputer.com/news/security/police-seize-servers-of-bulletproof-provider-known-for-hosting-malware-ops/" TargetMode="External"/><Relationship Id="rId74" Type="http://schemas.openxmlformats.org/officeDocument/2006/relationships/hyperlink" Target="https://www.politie.nl/headless-api/nieuws/2026/februari/10/verdachte-aangehouden-in-cyberonderzoek.html" TargetMode="External"/><Relationship Id="rId79" Type="http://schemas.openxmlformats.org/officeDocument/2006/relationships/hyperlink" Target="https://www.europol.europa.eu/media-press/newsroom/news/law-enforcement-takes-down-two-largest-cybercrime-forums-in-world" TargetMode="External"/><Relationship Id="rId102" Type="http://schemas.openxmlformats.org/officeDocument/2006/relationships/hyperlink" Target="https://jjoerlemans.com/overzicht-darkweb-market-operaties/" TargetMode="External"/><Relationship Id="rId123" Type="http://schemas.openxmlformats.org/officeDocument/2006/relationships/hyperlink" Target="https://jjoerlemans.com/overzicht-online-fraude-phishing-operaties/" TargetMode="External"/><Relationship Id="rId128" Type="http://schemas.openxmlformats.org/officeDocument/2006/relationships/hyperlink" Target="https://jjoerlemans.com/overzicht-online-fraude-phishing-operaties/" TargetMode="External"/><Relationship Id="rId5" Type="http://schemas.openxmlformats.org/officeDocument/2006/relationships/hyperlink" Target="https://jjoerlemans.com/operation-duck-hunt-qakbot-2023/" TargetMode="External"/><Relationship Id="rId90" Type="http://schemas.openxmlformats.org/officeDocument/2006/relationships/hyperlink" Target="https://jjoerlemans.com/botnet-operaties/" TargetMode="External"/><Relationship Id="rId95" Type="http://schemas.openxmlformats.org/officeDocument/2006/relationships/hyperlink" Target="https://jjoerlemans.com/botnet-operaties/" TargetMode="External"/><Relationship Id="rId22" Type="http://schemas.openxmlformats.org/officeDocument/2006/relationships/hyperlink" Target="https://jjoerlemans.com/exch-2025/" TargetMode="External"/><Relationship Id="rId27" Type="http://schemas.openxmlformats.org/officeDocument/2006/relationships/hyperlink" Target="https://jjoerlemans.com/operation-poweroff-2026-vervolg/" TargetMode="External"/><Relationship Id="rId43" Type="http://schemas.openxmlformats.org/officeDocument/2006/relationships/hyperlink" Target="https://jjoerlemans.com/operation-lightning-socksescort-2026/" TargetMode="External"/><Relationship Id="rId48" Type="http://schemas.openxmlformats.org/officeDocument/2006/relationships/hyperlink" Target="https://jjoerlemans.com/operation-stream-kidflix-2025/" TargetMode="External"/><Relationship Id="rId64" Type="http://schemas.openxmlformats.org/officeDocument/2006/relationships/hyperlink" Target="https://www.europol.europa.eu/media-press/newsroom/news/288-dark-web-vendors-arrested-in-major-marketplace-seizure" TargetMode="External"/><Relationship Id="rId69" Type="http://schemas.openxmlformats.org/officeDocument/2006/relationships/hyperlink" Target="https://jjoerlemans.com/netspoof-2016/" TargetMode="External"/><Relationship Id="rId113" Type="http://schemas.openxmlformats.org/officeDocument/2006/relationships/hyperlink" Target="https://jjoerlemans.com/overzicht-ddos-operaties/" TargetMode="External"/><Relationship Id="rId118" Type="http://schemas.openxmlformats.org/officeDocument/2006/relationships/hyperlink" Target="https://jjoerlemans.com/overzicht-online-fraude-phishing-operaties/" TargetMode="External"/><Relationship Id="rId134" Type="http://schemas.openxmlformats.org/officeDocument/2006/relationships/hyperlink" Target="https://jjoerlemans.com/overzicht-operaties-online-zedendelicten/" TargetMode="External"/><Relationship Id="rId139" Type="http://schemas.openxmlformats.org/officeDocument/2006/relationships/hyperlink" Target="https://jjoerlemans.com/overzicht-operaties-online-zedendelicten/" TargetMode="External"/><Relationship Id="rId80" Type="http://schemas.openxmlformats.org/officeDocument/2006/relationships/hyperlink" Target="https://www.justice.gov/usao-edva/pr/us-government-seizes-approximately-145-criminal-marketplace-domains" TargetMode="External"/><Relationship Id="rId85" Type="http://schemas.openxmlformats.org/officeDocument/2006/relationships/hyperlink" Target="https://www.europol.europa.eu/media-press/newsroom/news/more-200-children-identified-and-rescued-in-worldwide-police-operation" TargetMode="External"/><Relationship Id="rId12" Type="http://schemas.openxmlformats.org/officeDocument/2006/relationships/hyperlink" Target="https://jjoerlemans.com/operation-onymous-silk-road-2-2014/" TargetMode="External"/><Relationship Id="rId17" Type="http://schemas.openxmlformats.org/officeDocument/2006/relationships/hyperlink" Target="https://jjoerlemans.com/operation-raptor-2025/" TargetMode="External"/><Relationship Id="rId33" Type="http://schemas.openxmlformats.org/officeDocument/2006/relationships/hyperlink" Target="https://jjoerlemans.com/operation-heartsender-2025/" TargetMode="External"/><Relationship Id="rId38" Type="http://schemas.openxmlformats.org/officeDocument/2006/relationships/hyperlink" Target="https://jjoerlemans.com/leakbase-2025/" TargetMode="External"/><Relationship Id="rId59" Type="http://schemas.openxmlformats.org/officeDocument/2006/relationships/hyperlink" Target="https://jjoerlemans.com/zservers-xhost-2025/" TargetMode="External"/><Relationship Id="rId103" Type="http://schemas.openxmlformats.org/officeDocument/2006/relationships/hyperlink" Target="https://jjoerlemans.com/overzicht-darkweb-market-operaties/" TargetMode="External"/><Relationship Id="rId108" Type="http://schemas.openxmlformats.org/officeDocument/2006/relationships/hyperlink" Target="https://jjoerlemans.com/overzicht-operaties-crypto-mixing-diensten/" TargetMode="External"/><Relationship Id="rId124" Type="http://schemas.openxmlformats.org/officeDocument/2006/relationships/hyperlink" Target="https://jjoerlemans.com/overzicht-online-fraude-phishing-operaties/" TargetMode="External"/><Relationship Id="rId129" Type="http://schemas.openxmlformats.org/officeDocument/2006/relationships/hyperlink" Target="https://jjoerlemans.com/overzicht-operaties-proxy-en-vpn-diensten/" TargetMode="External"/><Relationship Id="rId54" Type="http://schemas.openxmlformats.org/officeDocument/2006/relationships/hyperlink" Target="https://www.politie.nl/nieuws/2023/augustus/29/11-grootste-wereldwijde-botnet-qakbot-onschadelijk-gemaakt.html" TargetMode="External"/><Relationship Id="rId70" Type="http://schemas.openxmlformats.org/officeDocument/2006/relationships/hyperlink" Target="https://www.europol.europa.eu/media-press/newsroom/news/world%E2%80%99s-biggest-marketplace-selling-internet-paralysing-ddos-attacks-taken-down" TargetMode="External"/><Relationship Id="rId75" Type="http://schemas.openxmlformats.org/officeDocument/2006/relationships/hyperlink" Target="https://www.europol.europa.eu/media-press/newsroom/news/one-of-world%E2%80%99s-biggest-hacker-forums-taken-down" TargetMode="External"/><Relationship Id="rId91" Type="http://schemas.openxmlformats.org/officeDocument/2006/relationships/hyperlink" Target="https://jjoerlemans.com/botnet-operaties/" TargetMode="External"/><Relationship Id="rId96" Type="http://schemas.openxmlformats.org/officeDocument/2006/relationships/hyperlink" Target="https://jjoerlemans.com/overzicht-operaties-bulletproof-hosting-providers/" TargetMode="External"/><Relationship Id="rId140" Type="http://schemas.openxmlformats.org/officeDocument/2006/relationships/vmlDrawing" Target="../drawings/vmlDrawing1.vml"/><Relationship Id="rId1" Type="http://schemas.openxmlformats.org/officeDocument/2006/relationships/hyperlink" Target="https://jjoerlemans.com/bredolab-2010/" TargetMode="External"/><Relationship Id="rId6" Type="http://schemas.openxmlformats.org/officeDocument/2006/relationships/hyperlink" Target="https://jjoerlemans.com/operation-endgame-2024/" TargetMode="External"/><Relationship Id="rId23" Type="http://schemas.openxmlformats.org/officeDocument/2006/relationships/hyperlink" Target="https://jjoerlemans.com/operation-poweroff-2018/" TargetMode="External"/><Relationship Id="rId28" Type="http://schemas.openxmlformats.org/officeDocument/2006/relationships/hyperlink" Target="https://jjoerlemans.com/weleakinfo-2020/" TargetMode="External"/><Relationship Id="rId49" Type="http://schemas.openxmlformats.org/officeDocument/2006/relationships/hyperlink" Target="https://jjoerlemans.com/botnet-operaties/" TargetMode="External"/><Relationship Id="rId114" Type="http://schemas.openxmlformats.org/officeDocument/2006/relationships/hyperlink" Target="https://jjoerlemans.com/overzicht-ddos-operaties/" TargetMode="External"/><Relationship Id="rId119" Type="http://schemas.openxmlformats.org/officeDocument/2006/relationships/hyperlink" Target="https://jjoerlemans.com/overzicht-online-fraude-phishing-operaties/" TargetMode="External"/><Relationship Id="rId44" Type="http://schemas.openxmlformats.org/officeDocument/2006/relationships/hyperlink" Target="https://jjoerlemans.com/operation-rescue-2011/" TargetMode="External"/><Relationship Id="rId60" Type="http://schemas.openxmlformats.org/officeDocument/2006/relationships/hyperlink" Target="https://www.politie.nl/nieuws/2025/februari/13/politie-amsterdam-ontmantelt-digitaal-crimineel-netwerk-127-servers-offline-gehaald.html" TargetMode="External"/><Relationship Id="rId65" Type="http://schemas.openxmlformats.org/officeDocument/2006/relationships/hyperlink" Target="https://www.europol.europa.eu/media-press/newsroom/news/europe-wide-takedown-hits-longest-standing-dark-web-drug-market" TargetMode="External"/><Relationship Id="rId81" Type="http://schemas.openxmlformats.org/officeDocument/2006/relationships/hyperlink" Target="https://www.europol.europa.eu/media-press/newsroom/news/operation-chargeback-43-million-cardholders-affected-eur-300-million-in-damages" TargetMode="External"/><Relationship Id="rId86" Type="http://schemas.openxmlformats.org/officeDocument/2006/relationships/hyperlink" Target="https://www.europol.europa.eu/media-press/newsroom/news/global-crackdown-kidflix-major-child-sexual-exploitation-platform-almost-two-million-users" TargetMode="External"/><Relationship Id="rId130" Type="http://schemas.openxmlformats.org/officeDocument/2006/relationships/hyperlink" Target="https://jjoerlemans.com/overzicht-operaties-proxy-en-vpn-diensten/" TargetMode="External"/><Relationship Id="rId135" Type="http://schemas.openxmlformats.org/officeDocument/2006/relationships/hyperlink" Target="https://jjoerlemans.com/overzicht-operaties-online-zedendelicten/" TargetMode="External"/><Relationship Id="rId13" Type="http://schemas.openxmlformats.org/officeDocument/2006/relationships/hyperlink" Target="https://jjoerlemans.com/wall-street-market-2019/" TargetMode="External"/><Relationship Id="rId18" Type="http://schemas.openxmlformats.org/officeDocument/2006/relationships/hyperlink" Target="https://jjoerlemans.com/operation-deep-sentinel-archetyp-market-2025/" TargetMode="External"/><Relationship Id="rId39" Type="http://schemas.openxmlformats.org/officeDocument/2006/relationships/hyperlink" Target="https://jjoerlemans.com/operation-nova-safe-inet-vpn-2020/" TargetMode="External"/><Relationship Id="rId109" Type="http://schemas.openxmlformats.org/officeDocument/2006/relationships/hyperlink" Target="https://jjoerlemans.com/overzicht-operaties-crypto-mixing-diensten/" TargetMode="External"/><Relationship Id="rId34" Type="http://schemas.openxmlformats.org/officeDocument/2006/relationships/hyperlink" Target="https://jjoerlemans.com/operation-talent-cracked-io-nulled-to-2025/" TargetMode="External"/><Relationship Id="rId50" Type="http://schemas.openxmlformats.org/officeDocument/2006/relationships/hyperlink" Target="https://www.pcworld.com/article/504258/article-3063.html" TargetMode="External"/><Relationship Id="rId55" Type="http://schemas.openxmlformats.org/officeDocument/2006/relationships/hyperlink" Target="https://www.europol.europa.eu/media-press/newsroom/news/largest-ever-operation-against-botnets-hits-dropper-malware-ecosystem" TargetMode="External"/><Relationship Id="rId76" Type="http://schemas.openxmlformats.org/officeDocument/2006/relationships/hyperlink" Target="https://www.justice.gov/usao-wdtx/case/us-v-mark-sokolovsky" TargetMode="External"/><Relationship Id="rId97" Type="http://schemas.openxmlformats.org/officeDocument/2006/relationships/hyperlink" Target="https://jjoerlemans.com/overzicht-operaties-bulletproof-hosting-providers/" TargetMode="External"/><Relationship Id="rId104" Type="http://schemas.openxmlformats.org/officeDocument/2006/relationships/hyperlink" Target="https://jjoerlemans.com/overzicht-darkweb-market-operaties/" TargetMode="External"/><Relationship Id="rId120" Type="http://schemas.openxmlformats.org/officeDocument/2006/relationships/hyperlink" Target="https://jjoerlemans.com/overzicht-online-fraude-phishing-operaties/" TargetMode="External"/><Relationship Id="rId125" Type="http://schemas.openxmlformats.org/officeDocument/2006/relationships/hyperlink" Target="https://jjoerlemans.com/overzicht-online-fraude-phishing-operaties/" TargetMode="External"/><Relationship Id="rId141" Type="http://schemas.openxmlformats.org/officeDocument/2006/relationships/table" Target="../tables/table1.xml"/><Relationship Id="rId7" Type="http://schemas.openxmlformats.org/officeDocument/2006/relationships/hyperlink" Target="https://jjoerlemans.com/operation-endgame-vervolg-2025/" TargetMode="External"/><Relationship Id="rId71" Type="http://schemas.openxmlformats.org/officeDocument/2006/relationships/hyperlink" Target="https://www.europol.europa.eu/media-press/newsroom/news/global-crackdown-against-ddos-services-shuts-down-most-popular-platforms" TargetMode="External"/><Relationship Id="rId92" Type="http://schemas.openxmlformats.org/officeDocument/2006/relationships/hyperlink" Target="https://jjoerlemans.com/botnet-operaties/" TargetMode="External"/><Relationship Id="rId2" Type="http://schemas.openxmlformats.org/officeDocument/2006/relationships/hyperlink" Target="https://jjoerlemans.com/operation-tovar-gameover-zeus-2014/" TargetMode="External"/><Relationship Id="rId29" Type="http://schemas.openxmlformats.org/officeDocument/2006/relationships/hyperlink" Target="https://jjoerlemans.com/operation-tourniquet-raidforums-2022/" TargetMode="External"/><Relationship Id="rId24" Type="http://schemas.openxmlformats.org/officeDocument/2006/relationships/hyperlink" Target="https://jjoerlemans.com/operation-poweroff-2022-vervolg/" TargetMode="External"/><Relationship Id="rId40" Type="http://schemas.openxmlformats.org/officeDocument/2006/relationships/hyperlink" Target="https://jjoerlemans.com/doublevpn-2021/" TargetMode="External"/><Relationship Id="rId45" Type="http://schemas.openxmlformats.org/officeDocument/2006/relationships/hyperlink" Target="https://jjoerlemans.com/operation-pacifier-playpen-2015/" TargetMode="External"/><Relationship Id="rId66" Type="http://schemas.openxmlformats.org/officeDocument/2006/relationships/hyperlink" Target="https://www.fiod.nl/fiod-en-om-halen-witwasmachine-voor-cryptovaluta-offline/" TargetMode="External"/><Relationship Id="rId87" Type="http://schemas.openxmlformats.org/officeDocument/2006/relationships/hyperlink" Target="https://www.europol.europa.eu/media-press/newsroom/news/global-cybercrime-crackdown-over-373-000-dark-web-sites-shut-down" TargetMode="External"/><Relationship Id="rId110" Type="http://schemas.openxmlformats.org/officeDocument/2006/relationships/hyperlink" Target="https://jjoerlemans.com/overzicht-operaties-crypto-mixing-diensten/" TargetMode="External"/><Relationship Id="rId115" Type="http://schemas.openxmlformats.org/officeDocument/2006/relationships/hyperlink" Target="https://jjoerlemans.com/overzicht-ddos-operaties/" TargetMode="External"/><Relationship Id="rId131" Type="http://schemas.openxmlformats.org/officeDocument/2006/relationships/hyperlink" Target="https://jjoerlemans.com/overzicht-operaties-proxy-en-vpn-diensten/" TargetMode="External"/><Relationship Id="rId136" Type="http://schemas.openxmlformats.org/officeDocument/2006/relationships/hyperlink" Target="https://jjoerlemans.com/overzicht-operaties-online-zedendelicten/" TargetMode="External"/><Relationship Id="rId61" Type="http://schemas.openxmlformats.org/officeDocument/2006/relationships/hyperlink" Target="https://www.politie.nl/nieuws/2025/november/14/02---duizenden-servers-in-beslaggenomen-in-omvangrijk-cybercrime-onderzoek.html" TargetMode="External"/><Relationship Id="rId82" Type="http://schemas.openxmlformats.org/officeDocument/2006/relationships/hyperlink" Target="https://www.europol.europa.eu/media-press/newsroom/news/coordinated-action-cuts-access-to-vpn-service-used-ransomware-groups" TargetMode="External"/><Relationship Id="rId19" Type="http://schemas.openxmlformats.org/officeDocument/2006/relationships/hyperlink" Target="https://jjoerlemans.com/bestmixer-io-2019/" TargetMode="External"/><Relationship Id="rId14" Type="http://schemas.openxmlformats.org/officeDocument/2006/relationships/hyperlink" Target="https://jjoerlemans.com/operation-disruptor-2020/" TargetMode="External"/><Relationship Id="rId30" Type="http://schemas.openxmlformats.org/officeDocument/2006/relationships/hyperlink" Target="https://jjoerlemans.com/raccoon-infostealer-2022/" TargetMode="External"/><Relationship Id="rId35" Type="http://schemas.openxmlformats.org/officeDocument/2006/relationships/hyperlink" Target="https://jjoerlemans.com/bidencash-2025/" TargetMode="External"/><Relationship Id="rId56" Type="http://schemas.openxmlformats.org/officeDocument/2006/relationships/hyperlink" Target="https://www.europol.europa.eu/media-press/newsroom/news/operation-endgame-follow-leads-to-five-detentions-and-interrogations-well-server-takedowns" TargetMode="External"/><Relationship Id="rId77" Type="http://schemas.openxmlformats.org/officeDocument/2006/relationships/hyperlink" Target="https://www.europol.europa.eu/media-press/newsroom/news/takedown-of-notorious-hacker-marketplace-selling-your-identity-to-criminals" TargetMode="External"/><Relationship Id="rId100" Type="http://schemas.openxmlformats.org/officeDocument/2006/relationships/hyperlink" Target="https://jjoerlemans.com/overzicht-darkweb-market-operaties/" TargetMode="External"/><Relationship Id="rId105" Type="http://schemas.openxmlformats.org/officeDocument/2006/relationships/hyperlink" Target="https://jjoerlemans.com/overzicht-darkweb-market-operaties/" TargetMode="External"/><Relationship Id="rId126" Type="http://schemas.openxmlformats.org/officeDocument/2006/relationships/hyperlink" Target="https://jjoerlemans.com/overzicht-online-fraude-phishing-operaties/" TargetMode="External"/><Relationship Id="rId8" Type="http://schemas.openxmlformats.org/officeDocument/2006/relationships/hyperlink" Target="https://jjoerlemans.com/operatie-endgame-2026/" TargetMode="External"/><Relationship Id="rId51" Type="http://schemas.openxmlformats.org/officeDocument/2006/relationships/hyperlink" Target="https://www.europol.europa.eu/media-press/newsroom/news/international-action-against-gameover-zeus-botnet-and-cryptolocker-ransomware" TargetMode="External"/><Relationship Id="rId72" Type="http://schemas.openxmlformats.org/officeDocument/2006/relationships/hyperlink" Target="https://www.europol.europa.eu/media-press/newsroom/news/law-enforcement-shuts-down-27-ddos-booters-ahead-of-annual-christmas-attacks" TargetMode="External"/><Relationship Id="rId93" Type="http://schemas.openxmlformats.org/officeDocument/2006/relationships/hyperlink" Target="https://jjoerlemans.com/botnet-operaties/" TargetMode="External"/><Relationship Id="rId98" Type="http://schemas.openxmlformats.org/officeDocument/2006/relationships/hyperlink" Target="https://jjoerlemans.com/overzicht-operaties-bulletproof-hosting-providers/" TargetMode="External"/><Relationship Id="rId121" Type="http://schemas.openxmlformats.org/officeDocument/2006/relationships/hyperlink" Target="https://jjoerlemans.com/overzicht-online-fraude-phishing-operaties/" TargetMode="External"/><Relationship Id="rId142" Type="http://schemas.openxmlformats.org/officeDocument/2006/relationships/comments" Target="../comments1.xml"/><Relationship Id="rId3" Type="http://schemas.openxmlformats.org/officeDocument/2006/relationships/hyperlink" Target="https://jjoerlemans.com/operation-ladybird-emotet-2014/" TargetMode="External"/><Relationship Id="rId25" Type="http://schemas.openxmlformats.org/officeDocument/2006/relationships/hyperlink" Target="https://jjoerlemans.com/operations-poweroff-2024-vervolg/" TargetMode="External"/><Relationship Id="rId46" Type="http://schemas.openxmlformats.org/officeDocument/2006/relationships/hyperlink" Target="https://jjoerlemans.com/darkscandals-2020/" TargetMode="External"/><Relationship Id="rId67" Type="http://schemas.openxmlformats.org/officeDocument/2006/relationships/hyperlink" Target="https://www.fiod.nl/fiod-haalt-grote-cryptovaluta-mixer-uit-de-lucht/" TargetMode="External"/><Relationship Id="rId116" Type="http://schemas.openxmlformats.org/officeDocument/2006/relationships/hyperlink" Target="https://jjoerlemans.com/overzicht-ddos-operaties/" TargetMode="External"/><Relationship Id="rId137" Type="http://schemas.openxmlformats.org/officeDocument/2006/relationships/hyperlink" Target="https://jjoerlemans.com/overzicht-operaties-online-zedendelicten/" TargetMode="External"/><Relationship Id="rId20" Type="http://schemas.openxmlformats.org/officeDocument/2006/relationships/hyperlink" Target="https://jjoerlemans.com/tornado-cash-2022/" TargetMode="External"/><Relationship Id="rId41" Type="http://schemas.openxmlformats.org/officeDocument/2006/relationships/hyperlink" Target="https://jjoerlemans.com/vpnlab-net-2022/" TargetMode="External"/><Relationship Id="rId62" Type="http://schemas.openxmlformats.org/officeDocument/2006/relationships/hyperlink" Target="https://www.europol.europa.eu/media-press/newsroom/news/global-action-against-dark-markets-tor-network" TargetMode="External"/><Relationship Id="rId83" Type="http://schemas.openxmlformats.org/officeDocument/2006/relationships/hyperlink" Target="https://www.europol.europa.eu/media-press/newsroom/news/unhappy-new-year-for-cybercriminals-vpnlabnet-goes-offline" TargetMode="External"/><Relationship Id="rId88" Type="http://schemas.openxmlformats.org/officeDocument/2006/relationships/hyperlink" Target="https://jjoerlemans.com/operation-alice-2026/" TargetMode="External"/><Relationship Id="rId111" Type="http://schemas.openxmlformats.org/officeDocument/2006/relationships/hyperlink" Target="https://jjoerlemans.com/overzicht-operaties-crypto-mixing-diensten/" TargetMode="External"/><Relationship Id="rId132" Type="http://schemas.openxmlformats.org/officeDocument/2006/relationships/hyperlink" Target="https://jjoerlemans.com/overzicht-operaties-proxy-en-vpn-diensten/" TargetMode="External"/><Relationship Id="rId15" Type="http://schemas.openxmlformats.org/officeDocument/2006/relationships/hyperlink" Target="https://jjoerlemans.com/operation-dark-huntor-2021/" TargetMode="External"/><Relationship Id="rId36" Type="http://schemas.openxmlformats.org/officeDocument/2006/relationships/hyperlink" Target="https://jjoerlemans.com/veriftools-2025/" TargetMode="External"/><Relationship Id="rId57" Type="http://schemas.openxmlformats.org/officeDocument/2006/relationships/hyperlink" Target="https://www.europol.europa.eu/media-press/newsroom/news/global-cyber-strike-disrupts-socgholish-amadey-and-stealc-malware-networks" TargetMode="External"/><Relationship Id="rId106" Type="http://schemas.openxmlformats.org/officeDocument/2006/relationships/hyperlink" Target="https://jjoerlemans.com/overzicht-darkweb-market-operaties/" TargetMode="External"/><Relationship Id="rId127" Type="http://schemas.openxmlformats.org/officeDocument/2006/relationships/hyperlink" Target="https://jjoerlemans.com/overzicht-online-fraude-phishing-operaties/" TargetMode="External"/><Relationship Id="rId10" Type="http://schemas.openxmlformats.org/officeDocument/2006/relationships/hyperlink" Target="https://jjoerlemans.com/cyberbunker-2019/" TargetMode="External"/><Relationship Id="rId31" Type="http://schemas.openxmlformats.org/officeDocument/2006/relationships/hyperlink" Target="https://jjoerlemans.com/operation-cookie-monster-genesis-market-2023-2024/" TargetMode="External"/><Relationship Id="rId52" Type="http://schemas.openxmlformats.org/officeDocument/2006/relationships/hyperlink" Target="https://www.europol.europa.eu/media-press/newsroom/news/world%e2%80%99s-most-dangerous-malware-emotet-disrupted-through-global-action" TargetMode="External"/><Relationship Id="rId73" Type="http://schemas.openxmlformats.org/officeDocument/2006/relationships/hyperlink" Target="https://www.europol.europa.eu/media-press/newsroom/news/europol-supported-global-operation-targets-over-75-000-users-engaged-in-ddos-attacks" TargetMode="External"/><Relationship Id="rId78" Type="http://schemas.openxmlformats.org/officeDocument/2006/relationships/hyperlink" Target="https://www.politie.nl/nieuws/2025/januari/27/09-verstoringsactie-deelt-klap-uit-aan-crimineel-cybernetwerk-heartsender.html" TargetMode="External"/><Relationship Id="rId94" Type="http://schemas.openxmlformats.org/officeDocument/2006/relationships/hyperlink" Target="https://jjoerlemans.com/botnet-operaties/" TargetMode="External"/><Relationship Id="rId99" Type="http://schemas.openxmlformats.org/officeDocument/2006/relationships/hyperlink" Target="https://jjoerlemans.com/overzicht-operaties-bulletproof-hosting-providers/" TargetMode="External"/><Relationship Id="rId101" Type="http://schemas.openxmlformats.org/officeDocument/2006/relationships/hyperlink" Target="https://jjoerlemans.com/overzicht-darkweb-market-operaties/" TargetMode="External"/><Relationship Id="rId122" Type="http://schemas.openxmlformats.org/officeDocument/2006/relationships/hyperlink" Target="https://jjoerlemans.com/overzicht-online-fraude-phishing-operaties/" TargetMode="External"/><Relationship Id="rId4" Type="http://schemas.openxmlformats.org/officeDocument/2006/relationships/hyperlink" Target="https://jjoerlemans.com/flubot-2022/" TargetMode="External"/><Relationship Id="rId9" Type="http://schemas.openxmlformats.org/officeDocument/2006/relationships/hyperlink" Target="https://jjoerlemans.com/maxided-2018/" TargetMode="External"/><Relationship Id="rId26" Type="http://schemas.openxmlformats.org/officeDocument/2006/relationships/hyperlink" Target="https://jjoerlemans.com/operation-poweroff-2025-vervolg/" TargetMode="External"/><Relationship Id="rId47" Type="http://schemas.openxmlformats.org/officeDocument/2006/relationships/hyperlink" Target="https://jjoerlemans.com/operation-cumberland-2025/" TargetMode="External"/><Relationship Id="rId68" Type="http://schemas.openxmlformats.org/officeDocument/2006/relationships/hyperlink" Target="https://www.europol.europa.eu/media-press/newsroom/news/joint-international-operation-targets-young-users-of-ddos-cyber-attack-tools" TargetMode="External"/><Relationship Id="rId89" Type="http://schemas.openxmlformats.org/officeDocument/2006/relationships/hyperlink" Target="https://jjoerlemans.com/botnet-operaties/" TargetMode="External"/><Relationship Id="rId112" Type="http://schemas.openxmlformats.org/officeDocument/2006/relationships/hyperlink" Target="https://jjoerlemans.com/overzicht-ddos-operaties/" TargetMode="External"/><Relationship Id="rId133" Type="http://schemas.openxmlformats.org/officeDocument/2006/relationships/hyperlink" Target="https://jjoerlemans.com/overzicht-operaties-proxy-en-vpn-diensten/" TargetMode="External"/><Relationship Id="rId16" Type="http://schemas.openxmlformats.org/officeDocument/2006/relationships/hyperlink" Target="https://jjoerlemans.com/operation-spector-monopoly-market-2021-202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jjoerlemans.com/overzicht-operaties-online-zedendelicten/" TargetMode="External"/><Relationship Id="rId3" Type="http://schemas.openxmlformats.org/officeDocument/2006/relationships/hyperlink" Target="https://jjoerlemans.com/overzicht-darkweb-market-operaties/" TargetMode="External"/><Relationship Id="rId7" Type="http://schemas.openxmlformats.org/officeDocument/2006/relationships/hyperlink" Target="https://jjoerlemans.com/overzicht-operaties-proxy-en-vpn-diensten/" TargetMode="External"/><Relationship Id="rId2" Type="http://schemas.openxmlformats.org/officeDocument/2006/relationships/hyperlink" Target="https://jjoerlemans.com/overzicht-operaties-bulletproof-hosting-providers/" TargetMode="External"/><Relationship Id="rId1" Type="http://schemas.openxmlformats.org/officeDocument/2006/relationships/hyperlink" Target="https://jjoerlemans.com/botnet-operaties/" TargetMode="External"/><Relationship Id="rId6" Type="http://schemas.openxmlformats.org/officeDocument/2006/relationships/hyperlink" Target="https://jjoerlemans.com/overzicht-online-fraude-phishing-operaties/" TargetMode="External"/><Relationship Id="rId5" Type="http://schemas.openxmlformats.org/officeDocument/2006/relationships/hyperlink" Target="https://jjoerlemans.com/overzicht-ddos-operaties/" TargetMode="External"/><Relationship Id="rId4" Type="http://schemas.openxmlformats.org/officeDocument/2006/relationships/hyperlink" Target="https://jjoerlemans.com/overzicht-operaties-crypto-mixing-diens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showGridLines="0" tabSelected="1" workbookViewId="0">
      <pane ySplit="2" topLeftCell="A3" activePane="bottomLeft" state="frozen"/>
      <selection pane="bottomLeft" activeCell="G40" sqref="G40"/>
    </sheetView>
  </sheetViews>
  <sheetFormatPr defaultRowHeight="14.5" x14ac:dyDescent="0.35"/>
  <cols>
    <col min="1" max="6" width="20" customWidth="1"/>
  </cols>
  <sheetData>
    <row r="1" spans="1:11" ht="32.15" customHeight="1" x14ac:dyDescent="0.35">
      <c r="A1" s="6" t="s">
        <v>0</v>
      </c>
      <c r="B1" s="7"/>
      <c r="C1" s="7"/>
      <c r="D1" s="7"/>
      <c r="E1" s="7"/>
      <c r="F1" s="7"/>
    </row>
    <row r="3" spans="1:11" x14ac:dyDescent="0.35">
      <c r="A3" s="8" t="s">
        <v>1</v>
      </c>
      <c r="B3" s="7"/>
      <c r="C3" s="7"/>
      <c r="D3" s="7"/>
      <c r="E3" s="7"/>
      <c r="F3" s="7"/>
    </row>
    <row r="4" spans="1:11" ht="54" customHeight="1" x14ac:dyDescent="0.35">
      <c r="A4" s="9" t="s">
        <v>2</v>
      </c>
      <c r="B4" s="7"/>
      <c r="C4" s="7"/>
      <c r="D4" s="7"/>
      <c r="E4" s="7"/>
      <c r="F4" s="7"/>
    </row>
    <row r="5" spans="1:11" x14ac:dyDescent="0.35">
      <c r="A5" s="7"/>
      <c r="B5" s="7"/>
      <c r="C5" s="7"/>
      <c r="D5" s="7"/>
      <c r="E5" s="7"/>
      <c r="F5" s="7"/>
    </row>
    <row r="6" spans="1:11" x14ac:dyDescent="0.35">
      <c r="A6" s="7"/>
      <c r="B6" s="7"/>
      <c r="C6" s="7"/>
      <c r="D6" s="7"/>
      <c r="E6" s="7"/>
      <c r="F6" s="7"/>
    </row>
    <row r="9" spans="1:11" x14ac:dyDescent="0.35">
      <c r="A9" s="8" t="s">
        <v>3</v>
      </c>
      <c r="B9" s="7"/>
      <c r="C9" s="7"/>
      <c r="D9" s="7"/>
      <c r="E9" s="7"/>
      <c r="F9" s="7"/>
    </row>
    <row r="10" spans="1:11" ht="58" customHeight="1" x14ac:dyDescent="0.35">
      <c r="A10" s="59" t="s">
        <v>433</v>
      </c>
      <c r="B10" s="7"/>
      <c r="C10" s="7"/>
      <c r="D10" s="7"/>
      <c r="E10" s="7"/>
      <c r="F10" s="7"/>
    </row>
    <row r="11" spans="1:11" x14ac:dyDescent="0.35">
      <c r="A11" s="7"/>
      <c r="B11" s="7"/>
      <c r="C11" s="7"/>
      <c r="D11" s="7"/>
      <c r="E11" s="7"/>
      <c r="F11" s="7"/>
    </row>
    <row r="12" spans="1:11" x14ac:dyDescent="0.35">
      <c r="A12" s="7"/>
      <c r="B12" s="7"/>
      <c r="C12" s="7"/>
      <c r="D12" s="7"/>
      <c r="E12" s="7"/>
      <c r="F12" s="7"/>
    </row>
    <row r="13" spans="1:11" ht="68.150000000000006" customHeight="1" x14ac:dyDescent="0.35">
      <c r="A13" s="59" t="s">
        <v>437</v>
      </c>
      <c r="B13" s="7"/>
      <c r="C13" s="7"/>
      <c r="D13" s="7"/>
      <c r="E13" s="7"/>
      <c r="F13" s="7"/>
      <c r="K13" t="s">
        <v>436</v>
      </c>
    </row>
    <row r="14" spans="1:11" x14ac:dyDescent="0.35">
      <c r="A14" s="7"/>
      <c r="B14" s="7"/>
      <c r="C14" s="7"/>
      <c r="D14" s="7"/>
      <c r="E14" s="7"/>
      <c r="F14" s="7"/>
    </row>
    <row r="15" spans="1:11" x14ac:dyDescent="0.35">
      <c r="A15" s="7"/>
      <c r="B15" s="7"/>
      <c r="C15" s="7"/>
      <c r="D15" s="7"/>
      <c r="E15" s="7"/>
      <c r="F15" s="7"/>
    </row>
    <row r="16" spans="1:11" ht="46.5" customHeight="1" x14ac:dyDescent="0.35">
      <c r="A16" s="7"/>
      <c r="B16" s="7"/>
      <c r="C16" s="7"/>
      <c r="D16" s="7"/>
      <c r="E16" s="7"/>
      <c r="F16" s="7"/>
    </row>
    <row r="17" spans="1:6" x14ac:dyDescent="0.35">
      <c r="A17" s="8" t="s">
        <v>4</v>
      </c>
      <c r="B17" s="7"/>
      <c r="C17" s="7"/>
      <c r="D17" s="7"/>
      <c r="E17" s="7"/>
      <c r="F17" s="7"/>
    </row>
    <row r="18" spans="1:6" ht="52" customHeight="1" x14ac:dyDescent="0.35">
      <c r="A18" s="59" t="s">
        <v>434</v>
      </c>
      <c r="B18" s="7"/>
      <c r="C18" s="7"/>
      <c r="D18" s="7"/>
      <c r="E18" s="7"/>
      <c r="F18" s="7"/>
    </row>
    <row r="19" spans="1:6" x14ac:dyDescent="0.35">
      <c r="A19" s="7"/>
      <c r="B19" s="7"/>
      <c r="C19" s="7"/>
      <c r="D19" s="7"/>
      <c r="E19" s="7"/>
      <c r="F19" s="7"/>
    </row>
    <row r="20" spans="1:6" x14ac:dyDescent="0.35">
      <c r="A20" s="7"/>
      <c r="B20" s="7"/>
      <c r="C20" s="7"/>
      <c r="D20" s="7"/>
      <c r="E20" s="7"/>
      <c r="F20" s="7"/>
    </row>
    <row r="23" spans="1:6" x14ac:dyDescent="0.35">
      <c r="A23" s="8" t="s">
        <v>5</v>
      </c>
      <c r="B23" s="7"/>
      <c r="C23" s="7"/>
      <c r="D23" s="7"/>
      <c r="E23" s="7"/>
      <c r="F23" s="7"/>
    </row>
    <row r="24" spans="1:6" ht="68.150000000000006" customHeight="1" x14ac:dyDescent="0.35">
      <c r="A24" s="9" t="s">
        <v>6</v>
      </c>
      <c r="B24" s="7"/>
      <c r="C24" s="7"/>
      <c r="D24" s="7"/>
      <c r="E24" s="7"/>
      <c r="F24" s="7"/>
    </row>
    <row r="25" spans="1:6" x14ac:dyDescent="0.35">
      <c r="A25" s="7"/>
      <c r="B25" s="7"/>
      <c r="C25" s="7"/>
      <c r="D25" s="7"/>
      <c r="E25" s="7"/>
      <c r="F25" s="7"/>
    </row>
    <row r="26" spans="1:6" x14ac:dyDescent="0.35">
      <c r="A26" s="7"/>
      <c r="B26" s="7"/>
      <c r="C26" s="7"/>
      <c r="D26" s="7"/>
      <c r="E26" s="7"/>
      <c r="F26" s="7"/>
    </row>
    <row r="27" spans="1:6" ht="58" customHeight="1" x14ac:dyDescent="0.35">
      <c r="A27" s="9" t="s">
        <v>7</v>
      </c>
      <c r="B27" s="7"/>
      <c r="C27" s="7"/>
      <c r="D27" s="7"/>
      <c r="E27" s="7"/>
      <c r="F27" s="7"/>
    </row>
    <row r="28" spans="1:6" x14ac:dyDescent="0.35">
      <c r="A28" s="7"/>
      <c r="B28" s="7"/>
      <c r="C28" s="7"/>
      <c r="D28" s="7"/>
      <c r="E28" s="7"/>
      <c r="F28" s="7"/>
    </row>
    <row r="29" spans="1:6" x14ac:dyDescent="0.35">
      <c r="A29" s="7"/>
      <c r="B29" s="7"/>
      <c r="C29" s="7"/>
      <c r="D29" s="7"/>
      <c r="E29" s="7"/>
      <c r="F29" s="7"/>
    </row>
    <row r="31" spans="1:6" x14ac:dyDescent="0.35">
      <c r="A31" s="8" t="s">
        <v>8</v>
      </c>
      <c r="B31" s="7"/>
      <c r="C31" s="7"/>
      <c r="D31" s="7"/>
      <c r="E31" s="7"/>
      <c r="F31" s="7"/>
    </row>
    <row r="32" spans="1:6" ht="68" customHeight="1" x14ac:dyDescent="0.35">
      <c r="A32" s="59" t="s">
        <v>438</v>
      </c>
      <c r="B32" s="7"/>
      <c r="C32" s="7"/>
      <c r="D32" s="7"/>
      <c r="E32" s="7"/>
      <c r="F32" s="7"/>
    </row>
    <row r="33" spans="1:6" ht="45" customHeight="1" x14ac:dyDescent="0.35">
      <c r="A33" s="7"/>
      <c r="B33" s="7"/>
      <c r="C33" s="7"/>
      <c r="D33" s="7"/>
      <c r="E33" s="7"/>
      <c r="F33" s="7"/>
    </row>
    <row r="34" spans="1:6" ht="15.5" x14ac:dyDescent="0.35">
      <c r="A34" s="10" t="s">
        <v>9</v>
      </c>
      <c r="B34" s="7"/>
      <c r="C34" s="7"/>
      <c r="D34" s="7"/>
      <c r="E34" s="7"/>
      <c r="F34" s="7"/>
    </row>
  </sheetData>
  <mergeCells count="14">
    <mergeCell ref="A34:F34"/>
    <mergeCell ref="A3:F3"/>
    <mergeCell ref="A10:F12"/>
    <mergeCell ref="A24:F26"/>
    <mergeCell ref="A27:F29"/>
    <mergeCell ref="A32:F33"/>
    <mergeCell ref="A1:F1"/>
    <mergeCell ref="A23:F23"/>
    <mergeCell ref="A9:F9"/>
    <mergeCell ref="A4:F6"/>
    <mergeCell ref="A31:F31"/>
    <mergeCell ref="A13:F16"/>
    <mergeCell ref="A18:F20"/>
    <mergeCell ref="A17:F17"/>
  </mergeCells>
  <hyperlinks>
    <hyperlink ref="A34" r:id="rId1" xr:uid="{3A81C4B7-B05F-4927-83D1-15FB32ADF2D3}"/>
  </hyperlinks>
  <pageMargins left="0.75" right="0.75" top="1" bottom="1" header="0.5" footer="0.5"/>
  <pageSetup fitToHeigh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3"/>
  <sheetViews>
    <sheetView showGridLines="0" zoomScale="85" zoomScaleNormal="85" workbookViewId="0">
      <pane xSplit="5" ySplit="1" topLeftCell="H49" activePane="bottomRight" state="frozen"/>
      <selection pane="topRight"/>
      <selection pane="bottomLeft"/>
      <selection pane="bottomRight" activeCell="P58" sqref="P58"/>
    </sheetView>
  </sheetViews>
  <sheetFormatPr defaultRowHeight="14.5" x14ac:dyDescent="0.35"/>
  <cols>
    <col min="1" max="1" width="7" customWidth="1"/>
    <col min="2" max="2" width="38" customWidth="1"/>
    <col min="3" max="3" width="8" customWidth="1"/>
    <col min="4" max="4" width="7.36328125" customWidth="1"/>
    <col min="5" max="5" width="29.36328125" customWidth="1"/>
    <col min="6" max="6" width="15.90625" customWidth="1"/>
    <col min="7" max="7" width="39" customWidth="1"/>
    <col min="8" max="8" width="35.7265625" customWidth="1"/>
    <col min="9" max="9" width="46" customWidth="1"/>
    <col min="10" max="11" width="20" customWidth="1"/>
    <col min="12" max="12" width="12" customWidth="1"/>
    <col min="13" max="13" width="28" customWidth="1"/>
    <col min="14" max="14" width="30" customWidth="1"/>
    <col min="15" max="15" width="32.453125" customWidth="1"/>
    <col min="16" max="16" width="28.90625" customWidth="1"/>
    <col min="17" max="17" width="15.08984375" customWidth="1"/>
    <col min="18" max="18" width="30" customWidth="1"/>
    <col min="19" max="19" width="14" customWidth="1"/>
    <col min="20" max="20" width="50" customWidth="1"/>
  </cols>
  <sheetData>
    <row r="1" spans="1:18" ht="42" customHeight="1" thickBot="1" x14ac:dyDescent="0.4">
      <c r="A1" s="3" t="s">
        <v>10</v>
      </c>
      <c r="B1" s="3" t="s">
        <v>11</v>
      </c>
      <c r="C1" s="3" t="s">
        <v>12</v>
      </c>
      <c r="D1" s="3" t="s">
        <v>13</v>
      </c>
      <c r="E1" s="3" t="s">
        <v>14</v>
      </c>
      <c r="F1" s="3" t="s">
        <v>15</v>
      </c>
      <c r="G1" s="12" t="s">
        <v>168</v>
      </c>
      <c r="H1" s="3" t="s">
        <v>16</v>
      </c>
      <c r="I1" s="3" t="s">
        <v>17</v>
      </c>
      <c r="J1" s="11" t="s">
        <v>142</v>
      </c>
      <c r="K1" s="3" t="s">
        <v>18</v>
      </c>
      <c r="L1" s="3" t="s">
        <v>19</v>
      </c>
      <c r="M1" s="3" t="s">
        <v>20</v>
      </c>
      <c r="N1" s="3" t="s">
        <v>21</v>
      </c>
      <c r="O1" s="3" t="s">
        <v>22</v>
      </c>
      <c r="P1" s="3" t="s">
        <v>23</v>
      </c>
      <c r="Q1" s="3" t="s">
        <v>24</v>
      </c>
      <c r="R1" s="3" t="s">
        <v>25</v>
      </c>
    </row>
    <row r="2" spans="1:18" ht="45" customHeight="1" x14ac:dyDescent="0.35">
      <c r="A2" s="4">
        <v>1</v>
      </c>
      <c r="B2" s="24" t="s">
        <v>26</v>
      </c>
      <c r="C2" s="25" t="s">
        <v>27</v>
      </c>
      <c r="D2" s="26">
        <v>2010</v>
      </c>
      <c r="E2" s="27" t="s">
        <v>28</v>
      </c>
      <c r="F2" s="28" t="s">
        <v>117</v>
      </c>
      <c r="G2" s="28" t="s">
        <v>29</v>
      </c>
      <c r="H2" s="28" t="s">
        <v>118</v>
      </c>
      <c r="I2" s="28" t="s">
        <v>397</v>
      </c>
      <c r="J2" s="29" t="s">
        <v>160</v>
      </c>
      <c r="K2" s="30" t="s">
        <v>29</v>
      </c>
      <c r="L2" s="30" t="s">
        <v>30</v>
      </c>
      <c r="M2" s="31" t="s">
        <v>116</v>
      </c>
      <c r="N2" s="31" t="s">
        <v>115</v>
      </c>
      <c r="O2" s="31" t="s">
        <v>119</v>
      </c>
      <c r="P2" s="30" t="s">
        <v>114</v>
      </c>
      <c r="Q2" s="32">
        <v>46324</v>
      </c>
      <c r="R2" s="28"/>
    </row>
    <row r="3" spans="1:18" ht="45" customHeight="1" x14ac:dyDescent="0.35">
      <c r="A3" s="4">
        <v>2</v>
      </c>
      <c r="B3" s="35" t="s">
        <v>31</v>
      </c>
      <c r="C3" s="36" t="s">
        <v>32</v>
      </c>
      <c r="D3" s="37">
        <v>2014</v>
      </c>
      <c r="E3" s="38" t="s">
        <v>28</v>
      </c>
      <c r="F3" s="39" t="s">
        <v>121</v>
      </c>
      <c r="G3" s="39" t="s">
        <v>122</v>
      </c>
      <c r="H3" s="40" t="s">
        <v>123</v>
      </c>
      <c r="I3" s="39" t="s">
        <v>29</v>
      </c>
      <c r="J3" s="41" t="s">
        <v>161</v>
      </c>
      <c r="K3" s="40" t="s">
        <v>125</v>
      </c>
      <c r="L3" s="40" t="s">
        <v>113</v>
      </c>
      <c r="M3" s="42" t="s">
        <v>120</v>
      </c>
      <c r="N3" s="2" t="s">
        <v>138</v>
      </c>
      <c r="O3" s="43" t="s">
        <v>124</v>
      </c>
      <c r="P3" s="30" t="s">
        <v>435</v>
      </c>
      <c r="Q3" s="44">
        <v>46324</v>
      </c>
      <c r="R3" s="39"/>
    </row>
    <row r="4" spans="1:18" ht="45" customHeight="1" x14ac:dyDescent="0.35">
      <c r="A4" s="4">
        <v>3</v>
      </c>
      <c r="B4" s="24" t="s">
        <v>33</v>
      </c>
      <c r="C4" s="25" t="s">
        <v>34</v>
      </c>
      <c r="D4" s="26">
        <v>2021</v>
      </c>
      <c r="E4" s="27" t="s">
        <v>28</v>
      </c>
      <c r="F4" s="28" t="s">
        <v>121</v>
      </c>
      <c r="G4" s="28" t="s">
        <v>127</v>
      </c>
      <c r="H4" s="30" t="s">
        <v>128</v>
      </c>
      <c r="I4" s="28" t="s">
        <v>395</v>
      </c>
      <c r="J4" s="29" t="s">
        <v>162</v>
      </c>
      <c r="K4" s="30" t="s">
        <v>29</v>
      </c>
      <c r="L4" s="30" t="s">
        <v>30</v>
      </c>
      <c r="M4" s="31" t="s">
        <v>126</v>
      </c>
      <c r="N4" s="2" t="s">
        <v>138</v>
      </c>
      <c r="O4" s="31" t="s">
        <v>129</v>
      </c>
      <c r="P4" s="30" t="s">
        <v>435</v>
      </c>
      <c r="Q4" s="32">
        <v>46324</v>
      </c>
      <c r="R4" s="28"/>
    </row>
    <row r="5" spans="1:18" ht="45" customHeight="1" x14ac:dyDescent="0.35">
      <c r="A5" s="4">
        <v>4</v>
      </c>
      <c r="B5" s="35" t="s">
        <v>35</v>
      </c>
      <c r="C5" s="36" t="s">
        <v>36</v>
      </c>
      <c r="D5" s="37">
        <v>2022</v>
      </c>
      <c r="E5" s="38" t="s">
        <v>28</v>
      </c>
      <c r="F5" s="39" t="s">
        <v>121</v>
      </c>
      <c r="G5" s="39" t="s">
        <v>132</v>
      </c>
      <c r="H5" s="40" t="s">
        <v>29</v>
      </c>
      <c r="I5" s="39" t="s">
        <v>29</v>
      </c>
      <c r="J5" s="45" t="s">
        <v>143</v>
      </c>
      <c r="K5" s="40" t="s">
        <v>29</v>
      </c>
      <c r="L5" s="40" t="s">
        <v>30</v>
      </c>
      <c r="M5" s="42" t="s">
        <v>130</v>
      </c>
      <c r="N5" s="2" t="s">
        <v>138</v>
      </c>
      <c r="O5" s="42" t="s">
        <v>131</v>
      </c>
      <c r="P5" s="40" t="s">
        <v>435</v>
      </c>
      <c r="Q5" s="44">
        <v>46324</v>
      </c>
      <c r="R5" s="39"/>
    </row>
    <row r="6" spans="1:18" ht="45" customHeight="1" x14ac:dyDescent="0.35">
      <c r="A6" s="4">
        <v>5</v>
      </c>
      <c r="B6" s="24" t="s">
        <v>37</v>
      </c>
      <c r="C6" s="25" t="s">
        <v>38</v>
      </c>
      <c r="D6" s="26">
        <v>2023</v>
      </c>
      <c r="E6" s="27" t="s">
        <v>28</v>
      </c>
      <c r="F6" s="28" t="s">
        <v>121</v>
      </c>
      <c r="G6" s="28" t="s">
        <v>167</v>
      </c>
      <c r="H6" s="30" t="s">
        <v>29</v>
      </c>
      <c r="I6" s="28" t="s">
        <v>396</v>
      </c>
      <c r="J6" s="33" t="s">
        <v>144</v>
      </c>
      <c r="K6" s="30" t="s">
        <v>163</v>
      </c>
      <c r="L6" s="30" t="s">
        <v>113</v>
      </c>
      <c r="M6" s="31" t="s">
        <v>141</v>
      </c>
      <c r="N6" s="2" t="s">
        <v>138</v>
      </c>
      <c r="O6" s="34" t="s">
        <v>164</v>
      </c>
      <c r="P6" s="30" t="s">
        <v>435</v>
      </c>
      <c r="Q6" s="32">
        <v>46324</v>
      </c>
      <c r="R6" s="28"/>
    </row>
    <row r="7" spans="1:18" ht="45" customHeight="1" x14ac:dyDescent="0.35">
      <c r="A7" s="4">
        <v>6</v>
      </c>
      <c r="B7" s="35" t="s">
        <v>39</v>
      </c>
      <c r="C7" s="36" t="s">
        <v>40</v>
      </c>
      <c r="D7" s="37">
        <v>2024</v>
      </c>
      <c r="E7" s="38" t="s">
        <v>28</v>
      </c>
      <c r="F7" s="39" t="s">
        <v>121</v>
      </c>
      <c r="G7" s="39" t="s">
        <v>169</v>
      </c>
      <c r="H7" s="40" t="s">
        <v>193</v>
      </c>
      <c r="I7" s="39" t="s">
        <v>195</v>
      </c>
      <c r="J7" s="41" t="s">
        <v>194</v>
      </c>
      <c r="K7" s="40" t="s">
        <v>170</v>
      </c>
      <c r="L7" s="40" t="s">
        <v>112</v>
      </c>
      <c r="M7" s="42" t="s">
        <v>165</v>
      </c>
      <c r="N7" s="2" t="s">
        <v>138</v>
      </c>
      <c r="O7" s="42" t="s">
        <v>166</v>
      </c>
      <c r="P7" s="40" t="s">
        <v>435</v>
      </c>
      <c r="Q7" s="44">
        <v>46324</v>
      </c>
      <c r="R7" s="39"/>
    </row>
    <row r="8" spans="1:18" ht="45" customHeight="1" x14ac:dyDescent="0.35">
      <c r="A8" s="4">
        <v>7</v>
      </c>
      <c r="B8" s="24" t="s">
        <v>41</v>
      </c>
      <c r="C8" s="25" t="s">
        <v>42</v>
      </c>
      <c r="D8" s="26">
        <v>2025</v>
      </c>
      <c r="E8" s="27" t="s">
        <v>28</v>
      </c>
      <c r="F8" s="28" t="s">
        <v>121</v>
      </c>
      <c r="G8" s="28" t="s">
        <v>230</v>
      </c>
      <c r="H8" s="29" t="s">
        <v>171</v>
      </c>
      <c r="I8" s="29" t="s">
        <v>227</v>
      </c>
      <c r="J8" s="29" t="s">
        <v>228</v>
      </c>
      <c r="K8" s="30" t="s">
        <v>229</v>
      </c>
      <c r="L8" s="30" t="s">
        <v>112</v>
      </c>
      <c r="M8" s="31" t="s">
        <v>225</v>
      </c>
      <c r="N8" s="2" t="s">
        <v>138</v>
      </c>
      <c r="O8" s="31" t="s">
        <v>226</v>
      </c>
      <c r="P8" s="30" t="s">
        <v>435</v>
      </c>
      <c r="Q8" s="32">
        <v>46324</v>
      </c>
      <c r="R8" s="28"/>
    </row>
    <row r="9" spans="1:18" ht="45" customHeight="1" x14ac:dyDescent="0.35">
      <c r="A9" s="4">
        <v>8</v>
      </c>
      <c r="B9" s="35" t="s">
        <v>231</v>
      </c>
      <c r="C9" s="36" t="s">
        <v>43</v>
      </c>
      <c r="D9" s="37">
        <v>2026</v>
      </c>
      <c r="E9" s="38" t="s">
        <v>28</v>
      </c>
      <c r="F9" s="39" t="s">
        <v>121</v>
      </c>
      <c r="G9" s="39" t="s">
        <v>235</v>
      </c>
      <c r="H9" s="41" t="s">
        <v>172</v>
      </c>
      <c r="I9" s="41" t="s">
        <v>398</v>
      </c>
      <c r="J9" s="45" t="s">
        <v>145</v>
      </c>
      <c r="K9" s="40" t="s">
        <v>234</v>
      </c>
      <c r="L9" s="40" t="s">
        <v>113</v>
      </c>
      <c r="M9" s="42" t="s">
        <v>233</v>
      </c>
      <c r="N9" s="2" t="s">
        <v>138</v>
      </c>
      <c r="O9" s="42" t="s">
        <v>232</v>
      </c>
      <c r="P9" s="40" t="s">
        <v>435</v>
      </c>
      <c r="Q9" s="44">
        <v>46324</v>
      </c>
      <c r="R9" s="39"/>
    </row>
    <row r="10" spans="1:18" ht="45" customHeight="1" x14ac:dyDescent="0.35">
      <c r="A10" s="4">
        <v>9</v>
      </c>
      <c r="B10" s="24" t="s">
        <v>44</v>
      </c>
      <c r="C10" s="25" t="s">
        <v>45</v>
      </c>
      <c r="D10" s="26">
        <v>2018</v>
      </c>
      <c r="E10" s="27" t="s">
        <v>46</v>
      </c>
      <c r="F10" s="28" t="s">
        <v>121</v>
      </c>
      <c r="G10" s="28" t="s">
        <v>237</v>
      </c>
      <c r="H10" s="29" t="s">
        <v>173</v>
      </c>
      <c r="I10" s="29" t="s">
        <v>263</v>
      </c>
      <c r="J10" s="33" t="s">
        <v>146</v>
      </c>
      <c r="K10" s="30" t="s">
        <v>29</v>
      </c>
      <c r="L10" s="30" t="s">
        <v>30</v>
      </c>
      <c r="M10" s="31" t="s">
        <v>236</v>
      </c>
      <c r="N10" s="2" t="s">
        <v>133</v>
      </c>
      <c r="O10" s="31" t="s">
        <v>238</v>
      </c>
      <c r="P10" s="40" t="s">
        <v>114</v>
      </c>
      <c r="Q10" s="32">
        <v>46324</v>
      </c>
      <c r="R10" s="28"/>
    </row>
    <row r="11" spans="1:18" ht="45" customHeight="1" x14ac:dyDescent="0.35">
      <c r="A11" s="4">
        <v>10</v>
      </c>
      <c r="B11" s="35" t="s">
        <v>47</v>
      </c>
      <c r="C11" s="36" t="s">
        <v>48</v>
      </c>
      <c r="D11" s="37">
        <v>2019</v>
      </c>
      <c r="E11" s="38" t="s">
        <v>46</v>
      </c>
      <c r="F11" s="39" t="s">
        <v>121</v>
      </c>
      <c r="G11" s="39" t="s">
        <v>242</v>
      </c>
      <c r="H11" s="41" t="s">
        <v>174</v>
      </c>
      <c r="I11" s="41" t="s">
        <v>196</v>
      </c>
      <c r="J11" s="45" t="s">
        <v>147</v>
      </c>
      <c r="K11" s="40" t="s">
        <v>241</v>
      </c>
      <c r="L11" s="40" t="s">
        <v>112</v>
      </c>
      <c r="M11" s="42" t="s">
        <v>239</v>
      </c>
      <c r="N11" s="2" t="s">
        <v>133</v>
      </c>
      <c r="O11" s="39" t="s">
        <v>240</v>
      </c>
      <c r="P11" s="40" t="s">
        <v>114</v>
      </c>
      <c r="Q11" s="44">
        <v>46324</v>
      </c>
      <c r="R11" s="39"/>
    </row>
    <row r="12" spans="1:18" ht="45" customHeight="1" x14ac:dyDescent="0.35">
      <c r="A12" s="4">
        <v>11</v>
      </c>
      <c r="B12" s="24" t="s">
        <v>49</v>
      </c>
      <c r="C12" s="25" t="s">
        <v>42</v>
      </c>
      <c r="D12" s="26">
        <v>2025</v>
      </c>
      <c r="E12" s="27" t="s">
        <v>46</v>
      </c>
      <c r="F12" s="28" t="s">
        <v>121</v>
      </c>
      <c r="G12" s="28" t="s">
        <v>245</v>
      </c>
      <c r="H12" s="29" t="s">
        <v>175</v>
      </c>
      <c r="I12" s="29" t="s">
        <v>197</v>
      </c>
      <c r="J12" s="29" t="s">
        <v>29</v>
      </c>
      <c r="K12" s="30" t="s">
        <v>29</v>
      </c>
      <c r="L12" s="30" t="s">
        <v>30</v>
      </c>
      <c r="M12" s="31" t="s">
        <v>243</v>
      </c>
      <c r="N12" s="2" t="s">
        <v>133</v>
      </c>
      <c r="O12" s="31" t="s">
        <v>244</v>
      </c>
      <c r="P12" s="30" t="s">
        <v>435</v>
      </c>
      <c r="Q12" s="32">
        <v>46324</v>
      </c>
      <c r="R12" s="28"/>
    </row>
    <row r="13" spans="1:18" ht="45" customHeight="1" x14ac:dyDescent="0.35">
      <c r="A13" s="4">
        <v>12</v>
      </c>
      <c r="B13" s="35" t="s">
        <v>50</v>
      </c>
      <c r="C13" s="36" t="s">
        <v>42</v>
      </c>
      <c r="D13" s="37">
        <v>2025</v>
      </c>
      <c r="E13" s="38" t="s">
        <v>46</v>
      </c>
      <c r="F13" s="39" t="s">
        <v>121</v>
      </c>
      <c r="G13" s="39" t="s">
        <v>248</v>
      </c>
      <c r="H13" s="41" t="s">
        <v>176</v>
      </c>
      <c r="I13" s="41" t="s">
        <v>198</v>
      </c>
      <c r="J13" s="41" t="s">
        <v>29</v>
      </c>
      <c r="K13" s="40" t="s">
        <v>29</v>
      </c>
      <c r="L13" s="40" t="s">
        <v>30</v>
      </c>
      <c r="M13" s="42" t="s">
        <v>246</v>
      </c>
      <c r="N13" s="2" t="s">
        <v>133</v>
      </c>
      <c r="O13" s="42" t="s">
        <v>247</v>
      </c>
      <c r="P13" s="40" t="s">
        <v>435</v>
      </c>
      <c r="Q13" s="44">
        <v>46324</v>
      </c>
      <c r="R13" s="39"/>
    </row>
    <row r="14" spans="1:18" ht="45" customHeight="1" x14ac:dyDescent="0.35">
      <c r="A14" s="4">
        <v>13</v>
      </c>
      <c r="B14" s="24" t="s">
        <v>51</v>
      </c>
      <c r="C14" s="25" t="s">
        <v>32</v>
      </c>
      <c r="D14" s="26">
        <v>2014</v>
      </c>
      <c r="E14" s="27" t="s">
        <v>52</v>
      </c>
      <c r="F14" s="28" t="s">
        <v>121</v>
      </c>
      <c r="G14" s="28" t="s">
        <v>251</v>
      </c>
      <c r="H14" s="29" t="s">
        <v>177</v>
      </c>
      <c r="I14" s="29" t="s">
        <v>254</v>
      </c>
      <c r="J14" s="33" t="s">
        <v>148</v>
      </c>
      <c r="K14" s="30" t="s">
        <v>252</v>
      </c>
      <c r="L14" s="30" t="s">
        <v>253</v>
      </c>
      <c r="M14" s="31" t="s">
        <v>249</v>
      </c>
      <c r="N14" s="2" t="s">
        <v>134</v>
      </c>
      <c r="O14" s="31" t="s">
        <v>250</v>
      </c>
      <c r="P14" s="30" t="s">
        <v>435</v>
      </c>
      <c r="Q14" s="32">
        <v>46324</v>
      </c>
      <c r="R14" s="28"/>
    </row>
    <row r="15" spans="1:18" ht="45" customHeight="1" x14ac:dyDescent="0.35">
      <c r="A15" s="4">
        <v>14</v>
      </c>
      <c r="B15" s="35" t="s">
        <v>53</v>
      </c>
      <c r="C15" s="36" t="s">
        <v>54</v>
      </c>
      <c r="D15" s="37">
        <v>2017</v>
      </c>
      <c r="E15" s="38" t="s">
        <v>52</v>
      </c>
      <c r="F15" s="39" t="s">
        <v>121</v>
      </c>
      <c r="G15" s="39" t="s">
        <v>29</v>
      </c>
      <c r="H15" s="41" t="s">
        <v>178</v>
      </c>
      <c r="I15" s="41" t="s">
        <v>199</v>
      </c>
      <c r="J15" s="41" t="s">
        <v>256</v>
      </c>
      <c r="K15" s="40" t="s">
        <v>255</v>
      </c>
      <c r="L15" s="40" t="s">
        <v>112</v>
      </c>
      <c r="M15" s="42" t="s">
        <v>257</v>
      </c>
      <c r="N15" s="2" t="s">
        <v>134</v>
      </c>
      <c r="O15" s="39" t="s">
        <v>258</v>
      </c>
      <c r="P15" s="40" t="s">
        <v>110</v>
      </c>
      <c r="Q15" s="44">
        <v>46324</v>
      </c>
      <c r="R15" s="39"/>
    </row>
    <row r="16" spans="1:18" ht="45" customHeight="1" x14ac:dyDescent="0.35">
      <c r="A16" s="4">
        <v>15</v>
      </c>
      <c r="B16" s="24" t="s">
        <v>55</v>
      </c>
      <c r="C16" s="25" t="s">
        <v>48</v>
      </c>
      <c r="D16" s="26">
        <v>2019</v>
      </c>
      <c r="E16" s="27" t="s">
        <v>52</v>
      </c>
      <c r="F16" s="28" t="s">
        <v>121</v>
      </c>
      <c r="G16" s="28" t="s">
        <v>265</v>
      </c>
      <c r="H16" s="29" t="s">
        <v>179</v>
      </c>
      <c r="I16" s="29" t="s">
        <v>264</v>
      </c>
      <c r="J16" s="29" t="s">
        <v>259</v>
      </c>
      <c r="K16" s="30" t="s">
        <v>262</v>
      </c>
      <c r="L16" s="30" t="s">
        <v>112</v>
      </c>
      <c r="M16" s="31" t="s">
        <v>260</v>
      </c>
      <c r="N16" s="2" t="s">
        <v>134</v>
      </c>
      <c r="O16" s="28" t="s">
        <v>261</v>
      </c>
      <c r="P16" s="30" t="s">
        <v>435</v>
      </c>
      <c r="Q16" s="32">
        <v>46324</v>
      </c>
      <c r="R16" s="28"/>
    </row>
    <row r="17" spans="1:18" ht="45" customHeight="1" x14ac:dyDescent="0.35">
      <c r="A17" s="4">
        <v>16</v>
      </c>
      <c r="B17" s="35" t="s">
        <v>56</v>
      </c>
      <c r="C17" s="36" t="s">
        <v>57</v>
      </c>
      <c r="D17" s="37">
        <v>2020</v>
      </c>
      <c r="E17" s="38" t="s">
        <v>52</v>
      </c>
      <c r="F17" s="39" t="s">
        <v>121</v>
      </c>
      <c r="G17" s="39" t="s">
        <v>268</v>
      </c>
      <c r="H17" s="41" t="s">
        <v>267</v>
      </c>
      <c r="I17" s="41" t="s">
        <v>269</v>
      </c>
      <c r="J17" s="41" t="s">
        <v>194</v>
      </c>
      <c r="K17" s="40" t="s">
        <v>270</v>
      </c>
      <c r="L17" s="40" t="s">
        <v>113</v>
      </c>
      <c r="M17" s="42" t="s">
        <v>266</v>
      </c>
      <c r="N17" s="2" t="s">
        <v>134</v>
      </c>
      <c r="O17" s="39" t="s">
        <v>271</v>
      </c>
      <c r="P17" s="40" t="s">
        <v>435</v>
      </c>
      <c r="Q17" s="44">
        <v>46324</v>
      </c>
      <c r="R17" s="39"/>
    </row>
    <row r="18" spans="1:18" ht="45" customHeight="1" x14ac:dyDescent="0.35">
      <c r="A18" s="4">
        <v>17</v>
      </c>
      <c r="B18" s="24" t="s">
        <v>58</v>
      </c>
      <c r="C18" s="25" t="s">
        <v>34</v>
      </c>
      <c r="D18" s="26">
        <v>2021</v>
      </c>
      <c r="E18" s="27" t="s">
        <v>52</v>
      </c>
      <c r="F18" s="28" t="s">
        <v>121</v>
      </c>
      <c r="G18" s="28" t="s">
        <v>276</v>
      </c>
      <c r="H18" s="29" t="s">
        <v>273</v>
      </c>
      <c r="I18" s="29" t="s">
        <v>200</v>
      </c>
      <c r="J18" s="29" t="s">
        <v>194</v>
      </c>
      <c r="K18" s="30" t="s">
        <v>274</v>
      </c>
      <c r="L18" s="30" t="s">
        <v>112</v>
      </c>
      <c r="M18" s="31" t="s">
        <v>272</v>
      </c>
      <c r="N18" s="2" t="s">
        <v>134</v>
      </c>
      <c r="O18" s="28" t="s">
        <v>275</v>
      </c>
      <c r="P18" s="30" t="s">
        <v>435</v>
      </c>
      <c r="Q18" s="32">
        <v>46324</v>
      </c>
      <c r="R18" s="28"/>
    </row>
    <row r="19" spans="1:18" ht="45" customHeight="1" x14ac:dyDescent="0.35">
      <c r="A19" s="4">
        <v>18</v>
      </c>
      <c r="B19" s="35" t="s">
        <v>59</v>
      </c>
      <c r="C19" s="36" t="s">
        <v>60</v>
      </c>
      <c r="D19" s="37">
        <v>2021</v>
      </c>
      <c r="E19" s="38" t="s">
        <v>52</v>
      </c>
      <c r="F19" s="39" t="s">
        <v>121</v>
      </c>
      <c r="G19" s="39" t="s">
        <v>281</v>
      </c>
      <c r="H19" s="41" t="s">
        <v>277</v>
      </c>
      <c r="I19" s="41" t="s">
        <v>201</v>
      </c>
      <c r="J19" s="41" t="s">
        <v>194</v>
      </c>
      <c r="K19" s="40" t="s">
        <v>278</v>
      </c>
      <c r="L19" s="40" t="s">
        <v>112</v>
      </c>
      <c r="M19" s="42" t="s">
        <v>279</v>
      </c>
      <c r="N19" s="2" t="s">
        <v>134</v>
      </c>
      <c r="O19" s="42" t="s">
        <v>280</v>
      </c>
      <c r="P19" s="40" t="s">
        <v>435</v>
      </c>
      <c r="Q19" s="44">
        <v>46324</v>
      </c>
      <c r="R19" s="39"/>
    </row>
    <row r="20" spans="1:18" ht="45" customHeight="1" x14ac:dyDescent="0.35">
      <c r="A20" s="4">
        <v>19</v>
      </c>
      <c r="B20" s="24" t="s">
        <v>61</v>
      </c>
      <c r="C20" s="25" t="s">
        <v>42</v>
      </c>
      <c r="D20" s="26">
        <v>2025</v>
      </c>
      <c r="E20" s="27" t="s">
        <v>52</v>
      </c>
      <c r="F20" s="28" t="s">
        <v>121</v>
      </c>
      <c r="G20" s="28" t="s">
        <v>286</v>
      </c>
      <c r="H20" s="29" t="s">
        <v>284</v>
      </c>
      <c r="I20" s="29" t="s">
        <v>282</v>
      </c>
      <c r="J20" s="33" t="s">
        <v>149</v>
      </c>
      <c r="K20" s="30" t="s">
        <v>285</v>
      </c>
      <c r="L20" s="30" t="s">
        <v>112</v>
      </c>
      <c r="M20" s="31" t="s">
        <v>61</v>
      </c>
      <c r="N20" s="2" t="s">
        <v>134</v>
      </c>
      <c r="O20" s="28" t="s">
        <v>283</v>
      </c>
      <c r="P20" s="30" t="s">
        <v>435</v>
      </c>
      <c r="Q20" s="32">
        <v>46324</v>
      </c>
      <c r="R20" s="28"/>
    </row>
    <row r="21" spans="1:18" ht="45" customHeight="1" x14ac:dyDescent="0.35">
      <c r="A21" s="4">
        <v>20</v>
      </c>
      <c r="B21" s="35" t="s">
        <v>62</v>
      </c>
      <c r="C21" s="36" t="s">
        <v>42</v>
      </c>
      <c r="D21" s="37">
        <v>2025</v>
      </c>
      <c r="E21" s="38" t="s">
        <v>52</v>
      </c>
      <c r="F21" s="39" t="s">
        <v>121</v>
      </c>
      <c r="G21" s="39" t="s">
        <v>291</v>
      </c>
      <c r="H21" s="41" t="s">
        <v>290</v>
      </c>
      <c r="I21" s="41" t="s">
        <v>202</v>
      </c>
      <c r="J21" s="45" t="s">
        <v>150</v>
      </c>
      <c r="K21" s="40" t="s">
        <v>289</v>
      </c>
      <c r="L21" s="40" t="s">
        <v>112</v>
      </c>
      <c r="M21" s="42" t="s">
        <v>288</v>
      </c>
      <c r="N21" s="2" t="s">
        <v>134</v>
      </c>
      <c r="O21" s="42" t="s">
        <v>287</v>
      </c>
      <c r="P21" s="40" t="s">
        <v>435</v>
      </c>
      <c r="Q21" s="44">
        <v>46324</v>
      </c>
      <c r="R21" s="39"/>
    </row>
    <row r="22" spans="1:18" ht="45" customHeight="1" x14ac:dyDescent="0.35">
      <c r="A22" s="4">
        <v>21</v>
      </c>
      <c r="B22" s="24" t="s">
        <v>63</v>
      </c>
      <c r="C22" s="25" t="s">
        <v>48</v>
      </c>
      <c r="D22" s="26">
        <v>2019</v>
      </c>
      <c r="E22" s="27" t="s">
        <v>64</v>
      </c>
      <c r="F22" s="28" t="s">
        <v>121</v>
      </c>
      <c r="G22" s="28" t="s">
        <v>295</v>
      </c>
      <c r="H22" s="29" t="s">
        <v>180</v>
      </c>
      <c r="I22" s="29" t="s">
        <v>394</v>
      </c>
      <c r="J22" s="29" t="s">
        <v>294</v>
      </c>
      <c r="K22" s="30" t="s">
        <v>29</v>
      </c>
      <c r="L22" s="30" t="s">
        <v>30</v>
      </c>
      <c r="M22" s="31" t="s">
        <v>292</v>
      </c>
      <c r="N22" s="2" t="s">
        <v>135</v>
      </c>
      <c r="O22" s="31" t="s">
        <v>293</v>
      </c>
      <c r="P22" s="30" t="s">
        <v>435</v>
      </c>
      <c r="Q22" s="32">
        <v>46324</v>
      </c>
      <c r="R22" s="28"/>
    </row>
    <row r="23" spans="1:18" s="58" customFormat="1" ht="45" customHeight="1" x14ac:dyDescent="0.35">
      <c r="A23" s="48">
        <v>22</v>
      </c>
      <c r="B23" s="49" t="s">
        <v>65</v>
      </c>
      <c r="C23" s="50" t="s">
        <v>36</v>
      </c>
      <c r="D23" s="51">
        <v>2022</v>
      </c>
      <c r="E23" s="52" t="s">
        <v>64</v>
      </c>
      <c r="F23" s="53" t="s">
        <v>121</v>
      </c>
      <c r="G23" s="53" t="s">
        <v>299</v>
      </c>
      <c r="H23" s="54" t="s">
        <v>298</v>
      </c>
      <c r="I23" s="54" t="s">
        <v>203</v>
      </c>
      <c r="J23" s="54" t="s">
        <v>297</v>
      </c>
      <c r="K23" s="55" t="s">
        <v>29</v>
      </c>
      <c r="L23" s="55" t="s">
        <v>30</v>
      </c>
      <c r="M23" s="56" t="s">
        <v>65</v>
      </c>
      <c r="N23" s="2" t="s">
        <v>135</v>
      </c>
      <c r="O23" s="53" t="s">
        <v>296</v>
      </c>
      <c r="P23" s="55" t="s">
        <v>435</v>
      </c>
      <c r="Q23" s="57">
        <v>46324</v>
      </c>
      <c r="R23" s="53"/>
    </row>
    <row r="24" spans="1:18" ht="45" customHeight="1" x14ac:dyDescent="0.35">
      <c r="A24" s="4">
        <v>23</v>
      </c>
      <c r="B24" s="24" t="s">
        <v>66</v>
      </c>
      <c r="C24" s="25" t="s">
        <v>38</v>
      </c>
      <c r="D24" s="26">
        <v>2023</v>
      </c>
      <c r="E24" s="27" t="s">
        <v>64</v>
      </c>
      <c r="F24" s="28" t="s">
        <v>121</v>
      </c>
      <c r="G24" s="28" t="s">
        <v>302</v>
      </c>
      <c r="H24" s="46" t="s">
        <v>181</v>
      </c>
      <c r="I24" s="46" t="s">
        <v>204</v>
      </c>
      <c r="J24" s="47" t="s">
        <v>151</v>
      </c>
      <c r="K24" s="30" t="s">
        <v>29</v>
      </c>
      <c r="L24" s="30" t="s">
        <v>30</v>
      </c>
      <c r="M24" s="31" t="s">
        <v>300</v>
      </c>
      <c r="N24" s="2" t="s">
        <v>135</v>
      </c>
      <c r="O24" s="31" t="s">
        <v>301</v>
      </c>
      <c r="P24" s="30" t="s">
        <v>435</v>
      </c>
      <c r="Q24" s="32">
        <v>46324</v>
      </c>
      <c r="R24" s="28"/>
    </row>
    <row r="25" spans="1:18" ht="45" customHeight="1" x14ac:dyDescent="0.35">
      <c r="A25" s="4">
        <v>24</v>
      </c>
      <c r="B25" s="35" t="s">
        <v>67</v>
      </c>
      <c r="C25" s="36" t="s">
        <v>42</v>
      </c>
      <c r="D25" s="37">
        <v>2025</v>
      </c>
      <c r="E25" s="38" t="s">
        <v>64</v>
      </c>
      <c r="F25" s="39" t="s">
        <v>121</v>
      </c>
      <c r="G25" s="39" t="s">
        <v>305</v>
      </c>
      <c r="H25" s="41" t="s">
        <v>182</v>
      </c>
      <c r="I25" s="41" t="s">
        <v>205</v>
      </c>
      <c r="J25" s="45" t="s">
        <v>152</v>
      </c>
      <c r="K25" s="40" t="s">
        <v>304</v>
      </c>
      <c r="L25" s="40" t="s">
        <v>112</v>
      </c>
      <c r="M25" s="42" t="s">
        <v>303</v>
      </c>
      <c r="N25" s="2" t="s">
        <v>135</v>
      </c>
      <c r="O25" s="39" t="s">
        <v>307</v>
      </c>
      <c r="P25" s="40" t="s">
        <v>435</v>
      </c>
      <c r="Q25" s="44">
        <v>46324</v>
      </c>
      <c r="R25" s="39"/>
    </row>
    <row r="26" spans="1:18" ht="45" customHeight="1" x14ac:dyDescent="0.35">
      <c r="A26" s="4">
        <v>25</v>
      </c>
      <c r="B26" s="24" t="s">
        <v>68</v>
      </c>
      <c r="C26" s="25" t="s">
        <v>69</v>
      </c>
      <c r="D26" s="26">
        <v>2016</v>
      </c>
      <c r="E26" s="27" t="s">
        <v>70</v>
      </c>
      <c r="F26" s="28" t="s">
        <v>121</v>
      </c>
      <c r="G26" s="28" t="s">
        <v>309</v>
      </c>
      <c r="H26" s="29" t="s">
        <v>308</v>
      </c>
      <c r="I26" s="29" t="s">
        <v>206</v>
      </c>
      <c r="J26" s="29" t="s">
        <v>194</v>
      </c>
      <c r="K26" s="30" t="s">
        <v>29</v>
      </c>
      <c r="L26" s="30" t="s">
        <v>30</v>
      </c>
      <c r="M26" s="31" t="s">
        <v>68</v>
      </c>
      <c r="N26" s="2" t="s">
        <v>140</v>
      </c>
      <c r="O26" s="31" t="s">
        <v>306</v>
      </c>
      <c r="P26" s="30" t="s">
        <v>435</v>
      </c>
      <c r="Q26" s="32">
        <v>46324</v>
      </c>
      <c r="R26" s="28"/>
    </row>
    <row r="27" spans="1:18" ht="45" customHeight="1" x14ac:dyDescent="0.35">
      <c r="A27" s="4">
        <v>26</v>
      </c>
      <c r="B27" s="35" t="s">
        <v>71</v>
      </c>
      <c r="C27" s="36" t="s">
        <v>45</v>
      </c>
      <c r="D27" s="37">
        <v>2018</v>
      </c>
      <c r="E27" s="38" t="s">
        <v>70</v>
      </c>
      <c r="F27" s="39" t="s">
        <v>121</v>
      </c>
      <c r="G27" s="39" t="s">
        <v>313</v>
      </c>
      <c r="H27" s="41" t="s">
        <v>183</v>
      </c>
      <c r="I27" s="41" t="s">
        <v>207</v>
      </c>
      <c r="J27" s="41" t="s">
        <v>312</v>
      </c>
      <c r="K27" s="40" t="s">
        <v>29</v>
      </c>
      <c r="L27" s="40" t="s">
        <v>30</v>
      </c>
      <c r="M27" s="42" t="s">
        <v>311</v>
      </c>
      <c r="N27" s="2" t="s">
        <v>140</v>
      </c>
      <c r="O27" s="42" t="s">
        <v>310</v>
      </c>
      <c r="P27" s="40" t="s">
        <v>435</v>
      </c>
      <c r="Q27" s="44">
        <v>46324</v>
      </c>
      <c r="R27" s="39"/>
    </row>
    <row r="28" spans="1:18" ht="45" customHeight="1" x14ac:dyDescent="0.35">
      <c r="A28" s="4">
        <v>27</v>
      </c>
      <c r="B28" s="24" t="s">
        <v>72</v>
      </c>
      <c r="C28" s="25" t="s">
        <v>36</v>
      </c>
      <c r="D28" s="26">
        <v>2022</v>
      </c>
      <c r="E28" s="27" t="s">
        <v>70</v>
      </c>
      <c r="F28" s="28" t="s">
        <v>121</v>
      </c>
      <c r="G28" s="28" t="s">
        <v>314</v>
      </c>
      <c r="H28" s="29" t="s">
        <v>184</v>
      </c>
      <c r="I28" s="29" t="s">
        <v>194</v>
      </c>
      <c r="J28" s="29" t="s">
        <v>194</v>
      </c>
      <c r="K28" s="30" t="s">
        <v>29</v>
      </c>
      <c r="L28" s="30" t="s">
        <v>30</v>
      </c>
      <c r="M28" s="31" t="s">
        <v>315</v>
      </c>
      <c r="N28" s="2" t="s">
        <v>140</v>
      </c>
      <c r="O28" s="31" t="s">
        <v>316</v>
      </c>
      <c r="P28" s="30" t="s">
        <v>435</v>
      </c>
      <c r="Q28" s="32">
        <v>46324</v>
      </c>
      <c r="R28" s="28"/>
    </row>
    <row r="29" spans="1:18" ht="45" customHeight="1" x14ac:dyDescent="0.35">
      <c r="A29" s="4">
        <v>28</v>
      </c>
      <c r="B29" s="35" t="s">
        <v>72</v>
      </c>
      <c r="C29" s="36" t="s">
        <v>40</v>
      </c>
      <c r="D29" s="37">
        <v>2024</v>
      </c>
      <c r="E29" s="38" t="s">
        <v>70</v>
      </c>
      <c r="F29" s="39" t="s">
        <v>121</v>
      </c>
      <c r="G29" s="39" t="s">
        <v>319</v>
      </c>
      <c r="H29" s="41" t="s">
        <v>185</v>
      </c>
      <c r="I29" s="41" t="s">
        <v>208</v>
      </c>
      <c r="J29" s="45" t="s">
        <v>153</v>
      </c>
      <c r="K29" s="40" t="s">
        <v>29</v>
      </c>
      <c r="L29" s="40" t="s">
        <v>30</v>
      </c>
      <c r="M29" s="42" t="s">
        <v>318</v>
      </c>
      <c r="N29" s="2" t="s">
        <v>140</v>
      </c>
      <c r="O29" s="42" t="s">
        <v>317</v>
      </c>
      <c r="P29" s="40" t="s">
        <v>435</v>
      </c>
      <c r="Q29" s="44">
        <v>46324</v>
      </c>
      <c r="R29" s="39"/>
    </row>
    <row r="30" spans="1:18" ht="45" customHeight="1" x14ac:dyDescent="0.35">
      <c r="A30" s="4">
        <v>29</v>
      </c>
      <c r="B30" s="24" t="s">
        <v>72</v>
      </c>
      <c r="C30" s="25" t="s">
        <v>42</v>
      </c>
      <c r="D30" s="26">
        <v>2025</v>
      </c>
      <c r="E30" s="27" t="s">
        <v>70</v>
      </c>
      <c r="F30" s="28" t="s">
        <v>121</v>
      </c>
      <c r="G30" s="28" t="s">
        <v>324</v>
      </c>
      <c r="H30" s="29" t="s">
        <v>320</v>
      </c>
      <c r="I30" s="29" t="s">
        <v>323</v>
      </c>
      <c r="J30" s="29" t="s">
        <v>194</v>
      </c>
      <c r="K30" s="30" t="s">
        <v>29</v>
      </c>
      <c r="L30" s="30" t="s">
        <v>30</v>
      </c>
      <c r="M30" s="31" t="s">
        <v>322</v>
      </c>
      <c r="N30" s="2" t="s">
        <v>140</v>
      </c>
      <c r="O30" s="28" t="s">
        <v>321</v>
      </c>
      <c r="P30" s="40" t="s">
        <v>435</v>
      </c>
      <c r="Q30" s="32">
        <v>46324</v>
      </c>
      <c r="R30" s="28"/>
    </row>
    <row r="31" spans="1:18" ht="45" customHeight="1" x14ac:dyDescent="0.35">
      <c r="A31" s="4">
        <v>30</v>
      </c>
      <c r="B31" s="35" t="s">
        <v>72</v>
      </c>
      <c r="C31" s="36" t="s">
        <v>43</v>
      </c>
      <c r="D31" s="37">
        <v>2026</v>
      </c>
      <c r="E31" s="38" t="s">
        <v>70</v>
      </c>
      <c r="F31" s="39" t="s">
        <v>121</v>
      </c>
      <c r="G31" s="39" t="s">
        <v>328</v>
      </c>
      <c r="H31" s="41" t="s">
        <v>186</v>
      </c>
      <c r="I31" s="41" t="s">
        <v>329</v>
      </c>
      <c r="J31" s="41" t="s">
        <v>325</v>
      </c>
      <c r="K31" s="40" t="s">
        <v>29</v>
      </c>
      <c r="L31" s="40" t="s">
        <v>30</v>
      </c>
      <c r="M31" s="42" t="s">
        <v>326</v>
      </c>
      <c r="N31" s="2" t="s">
        <v>140</v>
      </c>
      <c r="O31" s="42" t="s">
        <v>327</v>
      </c>
      <c r="P31" s="40" t="s">
        <v>435</v>
      </c>
      <c r="Q31" s="44">
        <v>46324</v>
      </c>
      <c r="R31" s="39"/>
    </row>
    <row r="32" spans="1:18" ht="45" customHeight="1" x14ac:dyDescent="0.35">
      <c r="A32" s="4">
        <v>31</v>
      </c>
      <c r="B32" s="24" t="s">
        <v>73</v>
      </c>
      <c r="C32" s="25" t="s">
        <v>57</v>
      </c>
      <c r="D32" s="26">
        <v>2020</v>
      </c>
      <c r="E32" s="27" t="s">
        <v>74</v>
      </c>
      <c r="F32" s="28" t="s">
        <v>121</v>
      </c>
      <c r="G32" s="28" t="s">
        <v>332</v>
      </c>
      <c r="H32" s="29" t="s">
        <v>187</v>
      </c>
      <c r="I32" s="29" t="s">
        <v>209</v>
      </c>
      <c r="J32" s="33" t="s">
        <v>154</v>
      </c>
      <c r="K32" s="30" t="s">
        <v>29</v>
      </c>
      <c r="L32" s="30" t="s">
        <v>30</v>
      </c>
      <c r="M32" s="31" t="s">
        <v>331</v>
      </c>
      <c r="N32" s="2" t="s">
        <v>136</v>
      </c>
      <c r="O32" s="31" t="s">
        <v>330</v>
      </c>
      <c r="P32" s="30" t="s">
        <v>435</v>
      </c>
      <c r="Q32" s="32">
        <v>46324</v>
      </c>
      <c r="R32" s="28"/>
    </row>
    <row r="33" spans="1:18" ht="45" customHeight="1" x14ac:dyDescent="0.35">
      <c r="A33" s="4">
        <v>32</v>
      </c>
      <c r="B33" s="35" t="s">
        <v>75</v>
      </c>
      <c r="C33" s="36" t="s">
        <v>36</v>
      </c>
      <c r="D33" s="37">
        <v>2022</v>
      </c>
      <c r="E33" s="38" t="s">
        <v>74</v>
      </c>
      <c r="F33" s="39" t="s">
        <v>121</v>
      </c>
      <c r="G33" s="39" t="s">
        <v>333</v>
      </c>
      <c r="H33" s="41" t="s">
        <v>336</v>
      </c>
      <c r="I33" s="41" t="s">
        <v>210</v>
      </c>
      <c r="J33" s="45" t="s">
        <v>155</v>
      </c>
      <c r="K33" s="40" t="s">
        <v>29</v>
      </c>
      <c r="L33" s="40" t="s">
        <v>30</v>
      </c>
      <c r="M33" s="42" t="s">
        <v>334</v>
      </c>
      <c r="N33" s="2" t="s">
        <v>136</v>
      </c>
      <c r="O33" s="42" t="s">
        <v>335</v>
      </c>
      <c r="P33" s="40" t="s">
        <v>435</v>
      </c>
      <c r="Q33" s="44">
        <v>46324</v>
      </c>
      <c r="R33" s="39"/>
    </row>
    <row r="34" spans="1:18" ht="45" customHeight="1" x14ac:dyDescent="0.35">
      <c r="A34" s="4">
        <v>33</v>
      </c>
      <c r="B34" s="24" t="s">
        <v>76</v>
      </c>
      <c r="C34" s="25" t="s">
        <v>36</v>
      </c>
      <c r="D34" s="26">
        <v>2022</v>
      </c>
      <c r="E34" s="27" t="s">
        <v>74</v>
      </c>
      <c r="F34" s="28" t="s">
        <v>121</v>
      </c>
      <c r="G34" s="28" t="s">
        <v>338</v>
      </c>
      <c r="H34" s="29" t="s">
        <v>341</v>
      </c>
      <c r="I34" s="29" t="s">
        <v>211</v>
      </c>
      <c r="J34" s="29" t="s">
        <v>340</v>
      </c>
      <c r="K34" s="30" t="s">
        <v>29</v>
      </c>
      <c r="L34" s="30" t="s">
        <v>30</v>
      </c>
      <c r="M34" s="31" t="s">
        <v>337</v>
      </c>
      <c r="N34" s="2" t="s">
        <v>136</v>
      </c>
      <c r="O34" s="31" t="s">
        <v>339</v>
      </c>
      <c r="P34" s="40" t="s">
        <v>435</v>
      </c>
      <c r="Q34" s="32">
        <v>46324</v>
      </c>
      <c r="R34" s="28"/>
    </row>
    <row r="35" spans="1:18" ht="45" customHeight="1" x14ac:dyDescent="0.35">
      <c r="A35" s="4">
        <v>34</v>
      </c>
      <c r="B35" s="35" t="s">
        <v>77</v>
      </c>
      <c r="C35" s="36" t="s">
        <v>78</v>
      </c>
      <c r="D35" s="37">
        <v>2023</v>
      </c>
      <c r="E35" s="38" t="s">
        <v>74</v>
      </c>
      <c r="F35" s="39" t="s">
        <v>121</v>
      </c>
      <c r="G35" s="39" t="s">
        <v>344</v>
      </c>
      <c r="H35" s="41" t="s">
        <v>188</v>
      </c>
      <c r="I35" s="41" t="s">
        <v>212</v>
      </c>
      <c r="J35" s="41" t="s">
        <v>345</v>
      </c>
      <c r="K35" s="40" t="s">
        <v>29</v>
      </c>
      <c r="L35" s="40" t="s">
        <v>30</v>
      </c>
      <c r="M35" s="42" t="s">
        <v>342</v>
      </c>
      <c r="N35" s="2" t="s">
        <v>136</v>
      </c>
      <c r="O35" s="42" t="s">
        <v>343</v>
      </c>
      <c r="P35" s="40" t="s">
        <v>435</v>
      </c>
      <c r="Q35" s="44">
        <v>46324</v>
      </c>
      <c r="R35" s="39"/>
    </row>
    <row r="36" spans="1:18" ht="45" customHeight="1" x14ac:dyDescent="0.35">
      <c r="A36" s="4">
        <v>35</v>
      </c>
      <c r="B36" s="24" t="s">
        <v>79</v>
      </c>
      <c r="C36" s="25" t="s">
        <v>40</v>
      </c>
      <c r="D36" s="26">
        <v>2024</v>
      </c>
      <c r="E36" s="27" t="s">
        <v>74</v>
      </c>
      <c r="F36" s="28" t="s">
        <v>121</v>
      </c>
      <c r="G36" s="28" t="s">
        <v>348</v>
      </c>
      <c r="H36" s="29" t="s">
        <v>349</v>
      </c>
      <c r="I36" s="29" t="s">
        <v>213</v>
      </c>
      <c r="J36" s="33" t="s">
        <v>156</v>
      </c>
      <c r="K36" s="30" t="s">
        <v>29</v>
      </c>
      <c r="L36" s="30" t="s">
        <v>30</v>
      </c>
      <c r="M36" s="31" t="s">
        <v>347</v>
      </c>
      <c r="N36" s="2" t="s">
        <v>136</v>
      </c>
      <c r="O36" s="28" t="s">
        <v>346</v>
      </c>
      <c r="P36" s="30" t="s">
        <v>435</v>
      </c>
      <c r="Q36" s="32">
        <v>46324</v>
      </c>
      <c r="R36" s="28"/>
    </row>
    <row r="37" spans="1:18" ht="45" customHeight="1" x14ac:dyDescent="0.35">
      <c r="A37" s="4">
        <v>36</v>
      </c>
      <c r="B37" s="35" t="s">
        <v>80</v>
      </c>
      <c r="C37" s="36" t="s">
        <v>42</v>
      </c>
      <c r="D37" s="37">
        <v>2025</v>
      </c>
      <c r="E37" s="38" t="s">
        <v>74</v>
      </c>
      <c r="F37" s="39" t="s">
        <v>121</v>
      </c>
      <c r="G37" s="39" t="s">
        <v>352</v>
      </c>
      <c r="H37" s="41" t="s">
        <v>194</v>
      </c>
      <c r="I37" s="41" t="s">
        <v>214</v>
      </c>
      <c r="J37" s="45"/>
      <c r="K37" s="40" t="s">
        <v>351</v>
      </c>
      <c r="L37" s="40" t="s">
        <v>113</v>
      </c>
      <c r="M37" s="42" t="s">
        <v>350</v>
      </c>
      <c r="N37" s="2" t="s">
        <v>136</v>
      </c>
      <c r="O37" s="42" t="s">
        <v>353</v>
      </c>
      <c r="P37" s="40" t="s">
        <v>435</v>
      </c>
      <c r="Q37" s="44">
        <v>46324</v>
      </c>
      <c r="R37" s="39"/>
    </row>
    <row r="38" spans="1:18" ht="45" customHeight="1" x14ac:dyDescent="0.35">
      <c r="A38" s="4">
        <v>37</v>
      </c>
      <c r="B38" s="24" t="s">
        <v>81</v>
      </c>
      <c r="C38" s="25" t="s">
        <v>42</v>
      </c>
      <c r="D38" s="26">
        <v>2025</v>
      </c>
      <c r="E38" s="27" t="s">
        <v>74</v>
      </c>
      <c r="F38" s="28" t="s">
        <v>121</v>
      </c>
      <c r="G38" s="28" t="s">
        <v>356</v>
      </c>
      <c r="H38" s="29" t="s">
        <v>189</v>
      </c>
      <c r="I38" s="29" t="s">
        <v>215</v>
      </c>
      <c r="J38" s="33" t="s">
        <v>157</v>
      </c>
      <c r="K38" s="30" t="s">
        <v>29</v>
      </c>
      <c r="L38" s="30" t="s">
        <v>30</v>
      </c>
      <c r="M38" s="31" t="s">
        <v>355</v>
      </c>
      <c r="N38" s="2" t="s">
        <v>136</v>
      </c>
      <c r="O38" s="31" t="s">
        <v>354</v>
      </c>
      <c r="P38" s="30" t="s">
        <v>435</v>
      </c>
      <c r="Q38" s="32">
        <v>46324</v>
      </c>
      <c r="R38" s="28"/>
    </row>
    <row r="39" spans="1:18" ht="45" customHeight="1" x14ac:dyDescent="0.35">
      <c r="A39" s="4">
        <v>38</v>
      </c>
      <c r="B39" s="35" t="s">
        <v>82</v>
      </c>
      <c r="C39" s="36" t="s">
        <v>42</v>
      </c>
      <c r="D39" s="37">
        <v>2025</v>
      </c>
      <c r="E39" s="38" t="s">
        <v>74</v>
      </c>
      <c r="F39" s="39" t="s">
        <v>121</v>
      </c>
      <c r="G39" s="39" t="s">
        <v>361</v>
      </c>
      <c r="H39" s="41" t="s">
        <v>190</v>
      </c>
      <c r="I39" s="41" t="s">
        <v>216</v>
      </c>
      <c r="J39" s="41" t="s">
        <v>358</v>
      </c>
      <c r="K39" s="40" t="s">
        <v>360</v>
      </c>
      <c r="L39" s="40" t="s">
        <v>113</v>
      </c>
      <c r="M39" s="42" t="s">
        <v>359</v>
      </c>
      <c r="N39" s="2" t="s">
        <v>136</v>
      </c>
      <c r="O39" s="42" t="s">
        <v>357</v>
      </c>
      <c r="P39" s="40" t="s">
        <v>435</v>
      </c>
      <c r="Q39" s="44">
        <v>46324</v>
      </c>
      <c r="R39" s="39"/>
    </row>
    <row r="40" spans="1:18" ht="45" customHeight="1" x14ac:dyDescent="0.35">
      <c r="A40" s="4">
        <v>39</v>
      </c>
      <c r="B40" s="24" t="s">
        <v>83</v>
      </c>
      <c r="C40" s="25" t="s">
        <v>42</v>
      </c>
      <c r="D40" s="26">
        <v>2025</v>
      </c>
      <c r="E40" s="27" t="s">
        <v>74</v>
      </c>
      <c r="F40" s="28" t="s">
        <v>121</v>
      </c>
      <c r="G40" s="28" t="s">
        <v>365</v>
      </c>
      <c r="H40" s="29" t="s">
        <v>194</v>
      </c>
      <c r="I40" s="29" t="s">
        <v>364</v>
      </c>
      <c r="J40" s="33" t="s">
        <v>158</v>
      </c>
      <c r="K40" s="30" t="s">
        <v>363</v>
      </c>
      <c r="L40" s="30" t="s">
        <v>112</v>
      </c>
      <c r="M40" s="31" t="s">
        <v>83</v>
      </c>
      <c r="N40" s="2" t="s">
        <v>136</v>
      </c>
      <c r="O40" s="28" t="s">
        <v>362</v>
      </c>
      <c r="P40" s="30" t="s">
        <v>435</v>
      </c>
      <c r="Q40" s="32">
        <v>46324</v>
      </c>
      <c r="R40" s="28"/>
    </row>
    <row r="41" spans="1:18" ht="45" customHeight="1" x14ac:dyDescent="0.35">
      <c r="A41" s="4">
        <v>40</v>
      </c>
      <c r="B41" s="35" t="s">
        <v>84</v>
      </c>
      <c r="C41" s="36" t="s">
        <v>42</v>
      </c>
      <c r="D41" s="37">
        <v>2025</v>
      </c>
      <c r="E41" s="38" t="s">
        <v>74</v>
      </c>
      <c r="F41" s="39" t="s">
        <v>121</v>
      </c>
      <c r="G41" s="39" t="s">
        <v>368</v>
      </c>
      <c r="H41" s="41" t="s">
        <v>367</v>
      </c>
      <c r="I41" s="41" t="s">
        <v>194</v>
      </c>
      <c r="J41" s="41" t="s">
        <v>369</v>
      </c>
      <c r="K41" s="40" t="s">
        <v>370</v>
      </c>
      <c r="L41" s="40" t="s">
        <v>112</v>
      </c>
      <c r="M41" s="42" t="s">
        <v>84</v>
      </c>
      <c r="N41" s="2" t="s">
        <v>136</v>
      </c>
      <c r="O41" s="42" t="s">
        <v>366</v>
      </c>
      <c r="P41" s="40" t="s">
        <v>435</v>
      </c>
      <c r="Q41" s="44">
        <v>46324</v>
      </c>
      <c r="R41" s="39"/>
    </row>
    <row r="42" spans="1:18" ht="45" customHeight="1" x14ac:dyDescent="0.35">
      <c r="A42" s="4">
        <v>41</v>
      </c>
      <c r="B42" s="24" t="s">
        <v>85</v>
      </c>
      <c r="C42" s="25" t="s">
        <v>43</v>
      </c>
      <c r="D42" s="26">
        <v>2026</v>
      </c>
      <c r="E42" s="27" t="s">
        <v>74</v>
      </c>
      <c r="F42" s="28" t="s">
        <v>121</v>
      </c>
      <c r="G42" s="28" t="s">
        <v>373</v>
      </c>
      <c r="H42" s="29" t="s">
        <v>374</v>
      </c>
      <c r="I42" s="29" t="s">
        <v>217</v>
      </c>
      <c r="J42" s="29" t="s">
        <v>375</v>
      </c>
      <c r="K42" s="30" t="s">
        <v>29</v>
      </c>
      <c r="L42" s="30" t="s">
        <v>30</v>
      </c>
      <c r="M42" s="31" t="s">
        <v>372</v>
      </c>
      <c r="N42" s="2" t="s">
        <v>136</v>
      </c>
      <c r="O42" s="28" t="s">
        <v>371</v>
      </c>
      <c r="P42" s="40" t="s">
        <v>435</v>
      </c>
      <c r="Q42" s="32">
        <v>46324</v>
      </c>
      <c r="R42" s="28"/>
    </row>
    <row r="43" spans="1:18" ht="45" customHeight="1" x14ac:dyDescent="0.35">
      <c r="A43" s="4">
        <v>42</v>
      </c>
      <c r="B43" s="35" t="s">
        <v>86</v>
      </c>
      <c r="C43" s="36" t="s">
        <v>57</v>
      </c>
      <c r="D43" s="37">
        <v>2020</v>
      </c>
      <c r="E43" s="38" t="s">
        <v>87</v>
      </c>
      <c r="F43" s="39" t="s">
        <v>121</v>
      </c>
      <c r="G43" s="39" t="s">
        <v>378</v>
      </c>
      <c r="H43" s="41" t="s">
        <v>190</v>
      </c>
      <c r="I43" s="41" t="s">
        <v>218</v>
      </c>
      <c r="J43" s="41" t="s">
        <v>379</v>
      </c>
      <c r="K43" s="40" t="s">
        <v>29</v>
      </c>
      <c r="L43" s="40" t="s">
        <v>30</v>
      </c>
      <c r="M43" s="42" t="s">
        <v>377</v>
      </c>
      <c r="N43" s="2" t="s">
        <v>137</v>
      </c>
      <c r="O43" s="39" t="s">
        <v>376</v>
      </c>
      <c r="P43" s="40" t="s">
        <v>435</v>
      </c>
      <c r="Q43" s="44">
        <v>46324</v>
      </c>
      <c r="R43" s="39"/>
    </row>
    <row r="44" spans="1:18" ht="45" customHeight="1" x14ac:dyDescent="0.35">
      <c r="A44" s="4">
        <v>43</v>
      </c>
      <c r="B44" s="24" t="s">
        <v>88</v>
      </c>
      <c r="C44" s="25" t="s">
        <v>34</v>
      </c>
      <c r="D44" s="26">
        <v>2021</v>
      </c>
      <c r="E44" s="27" t="s">
        <v>87</v>
      </c>
      <c r="F44" s="28" t="s">
        <v>121</v>
      </c>
      <c r="G44" s="28" t="s">
        <v>381</v>
      </c>
      <c r="H44" s="29" t="s">
        <v>191</v>
      </c>
      <c r="I44" s="29" t="s">
        <v>393</v>
      </c>
      <c r="J44" s="29" t="s">
        <v>382</v>
      </c>
      <c r="K44" s="30" t="s">
        <v>29</v>
      </c>
      <c r="L44" s="30" t="s">
        <v>30</v>
      </c>
      <c r="M44" s="31" t="s">
        <v>88</v>
      </c>
      <c r="N44" s="2" t="s">
        <v>137</v>
      </c>
      <c r="O44" s="31" t="s">
        <v>380</v>
      </c>
      <c r="P44" s="30" t="s">
        <v>435</v>
      </c>
      <c r="Q44" s="32">
        <v>46324</v>
      </c>
      <c r="R44" s="28"/>
    </row>
    <row r="45" spans="1:18" ht="45" customHeight="1" x14ac:dyDescent="0.35">
      <c r="A45" s="4">
        <v>44</v>
      </c>
      <c r="B45" s="35" t="s">
        <v>89</v>
      </c>
      <c r="C45" s="36" t="s">
        <v>36</v>
      </c>
      <c r="D45" s="37">
        <v>2022</v>
      </c>
      <c r="E45" s="38" t="s">
        <v>87</v>
      </c>
      <c r="F45" s="39" t="s">
        <v>121</v>
      </c>
      <c r="G45" s="39" t="s">
        <v>385</v>
      </c>
      <c r="H45" s="41" t="s">
        <v>191</v>
      </c>
      <c r="I45" s="41" t="s">
        <v>219</v>
      </c>
      <c r="J45" s="41" t="s">
        <v>386</v>
      </c>
      <c r="K45" s="40" t="s">
        <v>29</v>
      </c>
      <c r="L45" s="40" t="s">
        <v>30</v>
      </c>
      <c r="M45" s="42" t="s">
        <v>384</v>
      </c>
      <c r="N45" s="2" t="s">
        <v>137</v>
      </c>
      <c r="O45" s="42" t="s">
        <v>383</v>
      </c>
      <c r="P45" s="40" t="s">
        <v>435</v>
      </c>
      <c r="Q45" s="44">
        <v>46324</v>
      </c>
      <c r="R45" s="39"/>
    </row>
    <row r="46" spans="1:18" ht="45" customHeight="1" x14ac:dyDescent="0.35">
      <c r="A46" s="4">
        <v>45</v>
      </c>
      <c r="B46" s="24" t="s">
        <v>90</v>
      </c>
      <c r="C46" s="25" t="s">
        <v>43</v>
      </c>
      <c r="D46" s="26">
        <v>2026</v>
      </c>
      <c r="E46" s="27" t="s">
        <v>87</v>
      </c>
      <c r="F46" s="28" t="s">
        <v>121</v>
      </c>
      <c r="G46" s="28" t="s">
        <v>390</v>
      </c>
      <c r="H46" s="29" t="s">
        <v>391</v>
      </c>
      <c r="I46" s="29" t="s">
        <v>389</v>
      </c>
      <c r="J46" s="29" t="s">
        <v>392</v>
      </c>
      <c r="K46" s="30" t="s">
        <v>29</v>
      </c>
      <c r="L46" s="30" t="s">
        <v>30</v>
      </c>
      <c r="M46" s="31" t="s">
        <v>388</v>
      </c>
      <c r="N46" s="2" t="s">
        <v>137</v>
      </c>
      <c r="O46" s="28" t="s">
        <v>387</v>
      </c>
      <c r="P46" s="30" t="s">
        <v>435</v>
      </c>
      <c r="Q46" s="32">
        <v>46324</v>
      </c>
      <c r="R46" s="28"/>
    </row>
    <row r="47" spans="1:18" ht="45" customHeight="1" x14ac:dyDescent="0.35">
      <c r="A47" s="4">
        <v>46</v>
      </c>
      <c r="B47" s="35" t="s">
        <v>91</v>
      </c>
      <c r="C47" s="36" t="s">
        <v>43</v>
      </c>
      <c r="D47" s="37">
        <v>2026</v>
      </c>
      <c r="E47" s="38" t="s">
        <v>87</v>
      </c>
      <c r="F47" s="39" t="s">
        <v>121</v>
      </c>
      <c r="G47" s="39" t="s">
        <v>404</v>
      </c>
      <c r="H47" s="41" t="s">
        <v>401</v>
      </c>
      <c r="I47" s="41" t="s">
        <v>220</v>
      </c>
      <c r="J47" s="41" t="s">
        <v>403</v>
      </c>
      <c r="K47" s="40" t="s">
        <v>402</v>
      </c>
      <c r="L47" s="40" t="s">
        <v>113</v>
      </c>
      <c r="M47" s="42" t="s">
        <v>399</v>
      </c>
      <c r="N47" s="2" t="s">
        <v>137</v>
      </c>
      <c r="O47" s="42" t="s">
        <v>400</v>
      </c>
      <c r="P47" s="40" t="s">
        <v>435</v>
      </c>
      <c r="Q47" s="44">
        <v>46324</v>
      </c>
      <c r="R47" s="39"/>
    </row>
    <row r="48" spans="1:18" ht="45" customHeight="1" x14ac:dyDescent="0.35">
      <c r="A48" s="4">
        <v>47</v>
      </c>
      <c r="B48" s="24" t="s">
        <v>92</v>
      </c>
      <c r="C48" s="25" t="s">
        <v>93</v>
      </c>
      <c r="D48" s="26">
        <v>2011</v>
      </c>
      <c r="E48" s="27" t="s">
        <v>94</v>
      </c>
      <c r="F48" s="28" t="s">
        <v>121</v>
      </c>
      <c r="G48" s="28" t="s">
        <v>409</v>
      </c>
      <c r="H48" s="29" t="s">
        <v>405</v>
      </c>
      <c r="I48" s="29" t="s">
        <v>410</v>
      </c>
      <c r="J48" s="29" t="s">
        <v>406</v>
      </c>
      <c r="K48" s="30" t="s">
        <v>29</v>
      </c>
      <c r="L48" s="30" t="s">
        <v>30</v>
      </c>
      <c r="M48" s="31" t="s">
        <v>408</v>
      </c>
      <c r="N48" s="2" t="s">
        <v>139</v>
      </c>
      <c r="O48" s="31" t="s">
        <v>407</v>
      </c>
      <c r="P48" s="30" t="s">
        <v>435</v>
      </c>
      <c r="Q48" s="32">
        <v>46324</v>
      </c>
      <c r="R48" s="28"/>
    </row>
    <row r="49" spans="1:18" ht="45" customHeight="1" x14ac:dyDescent="0.35">
      <c r="A49" s="4">
        <v>48</v>
      </c>
      <c r="B49" s="35" t="s">
        <v>95</v>
      </c>
      <c r="C49" s="36" t="s">
        <v>96</v>
      </c>
      <c r="D49" s="37">
        <v>2015</v>
      </c>
      <c r="E49" s="38" t="s">
        <v>94</v>
      </c>
      <c r="F49" s="39" t="s">
        <v>121</v>
      </c>
      <c r="G49" s="39" t="s">
        <v>414</v>
      </c>
      <c r="H49" s="41" t="s">
        <v>411</v>
      </c>
      <c r="I49" s="41" t="s">
        <v>221</v>
      </c>
      <c r="J49" s="45" t="s">
        <v>159</v>
      </c>
      <c r="K49" s="40" t="s">
        <v>29</v>
      </c>
      <c r="L49" s="40" t="s">
        <v>30</v>
      </c>
      <c r="M49" s="42" t="s">
        <v>413</v>
      </c>
      <c r="N49" s="2" t="s">
        <v>139</v>
      </c>
      <c r="O49" s="39" t="s">
        <v>412</v>
      </c>
      <c r="P49" s="40" t="s">
        <v>435</v>
      </c>
      <c r="Q49" s="44">
        <v>46324</v>
      </c>
      <c r="R49" s="39"/>
    </row>
    <row r="50" spans="1:18" ht="45" customHeight="1" x14ac:dyDescent="0.35">
      <c r="A50" s="23">
        <v>49</v>
      </c>
      <c r="B50" s="24" t="s">
        <v>97</v>
      </c>
      <c r="C50" s="25" t="s">
        <v>57</v>
      </c>
      <c r="D50" s="26">
        <v>2020</v>
      </c>
      <c r="E50" s="27" t="s">
        <v>94</v>
      </c>
      <c r="F50" s="28" t="s">
        <v>121</v>
      </c>
      <c r="G50" s="28" t="s">
        <v>424</v>
      </c>
      <c r="H50" s="29" t="s">
        <v>416</v>
      </c>
      <c r="I50" s="29" t="s">
        <v>222</v>
      </c>
      <c r="J50" s="29" t="s">
        <v>418</v>
      </c>
      <c r="K50" s="30" t="s">
        <v>417</v>
      </c>
      <c r="L50" s="30" t="s">
        <v>113</v>
      </c>
      <c r="M50" s="31" t="s">
        <v>97</v>
      </c>
      <c r="N50" s="2" t="s">
        <v>139</v>
      </c>
      <c r="O50" s="28" t="s">
        <v>415</v>
      </c>
      <c r="P50" s="30" t="s">
        <v>435</v>
      </c>
      <c r="Q50" s="32">
        <v>46324</v>
      </c>
      <c r="R50" s="28"/>
    </row>
    <row r="51" spans="1:18" ht="45" customHeight="1" x14ac:dyDescent="0.35">
      <c r="A51" s="4">
        <v>50</v>
      </c>
      <c r="B51" s="35" t="s">
        <v>98</v>
      </c>
      <c r="C51" s="36" t="s">
        <v>42</v>
      </c>
      <c r="D51" s="37">
        <v>2025</v>
      </c>
      <c r="E51" s="38" t="s">
        <v>94</v>
      </c>
      <c r="F51" s="39" t="s">
        <v>121</v>
      </c>
      <c r="G51" s="39" t="s">
        <v>423</v>
      </c>
      <c r="H51" s="41" t="s">
        <v>421</v>
      </c>
      <c r="I51" s="41" t="s">
        <v>420</v>
      </c>
      <c r="J51" s="41" t="s">
        <v>422</v>
      </c>
      <c r="K51" s="40" t="s">
        <v>29</v>
      </c>
      <c r="L51" s="40" t="s">
        <v>30</v>
      </c>
      <c r="M51" s="42" t="s">
        <v>98</v>
      </c>
      <c r="N51" s="2" t="s">
        <v>139</v>
      </c>
      <c r="O51" s="39" t="s">
        <v>419</v>
      </c>
      <c r="P51" s="40" t="s">
        <v>435</v>
      </c>
      <c r="Q51" s="44">
        <v>46324</v>
      </c>
      <c r="R51" s="39"/>
    </row>
    <row r="52" spans="1:18" ht="45" customHeight="1" x14ac:dyDescent="0.35">
      <c r="A52" s="23">
        <v>51</v>
      </c>
      <c r="B52" s="24" t="s">
        <v>99</v>
      </c>
      <c r="C52" s="25" t="s">
        <v>42</v>
      </c>
      <c r="D52" s="26">
        <v>2025</v>
      </c>
      <c r="E52" s="27" t="s">
        <v>94</v>
      </c>
      <c r="F52" s="28" t="s">
        <v>121</v>
      </c>
      <c r="G52" s="28" t="s">
        <v>427</v>
      </c>
      <c r="H52" s="29" t="s">
        <v>428</v>
      </c>
      <c r="I52" s="29" t="s">
        <v>223</v>
      </c>
      <c r="J52" s="29" t="s">
        <v>429</v>
      </c>
      <c r="K52" s="30" t="s">
        <v>29</v>
      </c>
      <c r="L52" s="30" t="s">
        <v>30</v>
      </c>
      <c r="M52" s="31" t="s">
        <v>426</v>
      </c>
      <c r="N52" s="2" t="s">
        <v>139</v>
      </c>
      <c r="O52" s="31" t="s">
        <v>425</v>
      </c>
      <c r="P52" s="30" t="s">
        <v>435</v>
      </c>
      <c r="Q52" s="32">
        <v>46324</v>
      </c>
      <c r="R52" s="28"/>
    </row>
    <row r="53" spans="1:18" ht="45" customHeight="1" x14ac:dyDescent="0.35">
      <c r="A53" s="13">
        <v>52</v>
      </c>
      <c r="B53" s="14" t="s">
        <v>100</v>
      </c>
      <c r="C53" s="15" t="s">
        <v>43</v>
      </c>
      <c r="D53" s="16">
        <v>2026</v>
      </c>
      <c r="E53" s="17" t="s">
        <v>94</v>
      </c>
      <c r="F53" s="18" t="s">
        <v>121</v>
      </c>
      <c r="G53" s="18" t="s">
        <v>431</v>
      </c>
      <c r="H53" s="19" t="s">
        <v>192</v>
      </c>
      <c r="I53" s="19" t="s">
        <v>224</v>
      </c>
      <c r="J53" s="19" t="s">
        <v>432</v>
      </c>
      <c r="K53" s="20" t="s">
        <v>29</v>
      </c>
      <c r="L53" s="20" t="s">
        <v>30</v>
      </c>
      <c r="M53" s="21" t="s">
        <v>100</v>
      </c>
      <c r="N53" s="2" t="s">
        <v>139</v>
      </c>
      <c r="O53" s="21" t="s">
        <v>430</v>
      </c>
      <c r="P53" s="20" t="s">
        <v>435</v>
      </c>
      <c r="Q53" s="22">
        <v>46324</v>
      </c>
      <c r="R53" s="18"/>
    </row>
  </sheetData>
  <hyperlinks>
    <hyperlink ref="M2" r:id="rId1" xr:uid="{00000000-0004-0000-0100-000000000000}"/>
    <hyperlink ref="M3" r:id="rId2" xr:uid="{00000000-0004-0000-0100-000002000000}"/>
    <hyperlink ref="M4" r:id="rId3" xr:uid="{00000000-0004-0000-0100-000004000000}"/>
    <hyperlink ref="M5" r:id="rId4" xr:uid="{00000000-0004-0000-0100-000006000000}"/>
    <hyperlink ref="M6" r:id="rId5" xr:uid="{00000000-0004-0000-0100-000008000000}"/>
    <hyperlink ref="M7" r:id="rId6" xr:uid="{00000000-0004-0000-0100-00000A000000}"/>
    <hyperlink ref="M8" r:id="rId7" xr:uid="{00000000-0004-0000-0100-00000C000000}"/>
    <hyperlink ref="M9" r:id="rId8" xr:uid="{00000000-0004-0000-0100-00000E000000}"/>
    <hyperlink ref="M10" r:id="rId9" xr:uid="{00000000-0004-0000-0100-000010000000}"/>
    <hyperlink ref="M11" r:id="rId10" xr:uid="{00000000-0004-0000-0100-000012000000}"/>
    <hyperlink ref="M13" r:id="rId11" xr:uid="{00000000-0004-0000-0100-000016000000}"/>
    <hyperlink ref="M14" r:id="rId12" xr:uid="{00000000-0004-0000-0100-000018000000}"/>
    <hyperlink ref="M16" r:id="rId13" xr:uid="{00000000-0004-0000-0100-00001C000000}"/>
    <hyperlink ref="M17" r:id="rId14" xr:uid="{00000000-0004-0000-0100-00001E000000}"/>
    <hyperlink ref="M18" r:id="rId15" xr:uid="{00000000-0004-0000-0100-000020000000}"/>
    <hyperlink ref="M19" r:id="rId16" xr:uid="{00000000-0004-0000-0100-000022000000}"/>
    <hyperlink ref="M20" r:id="rId17" xr:uid="{00000000-0004-0000-0100-000024000000}"/>
    <hyperlink ref="M21" r:id="rId18" xr:uid="{00000000-0004-0000-0100-000026000000}"/>
    <hyperlink ref="M22" r:id="rId19" xr:uid="{00000000-0004-0000-0100-000028000000}"/>
    <hyperlink ref="M23" r:id="rId20" xr:uid="{00000000-0004-0000-0100-00002A000000}"/>
    <hyperlink ref="M24" r:id="rId21" xr:uid="{00000000-0004-0000-0100-00002C000000}"/>
    <hyperlink ref="M25" r:id="rId22" xr:uid="{00000000-0004-0000-0100-00002E000000}"/>
    <hyperlink ref="M27" r:id="rId23" xr:uid="{00000000-0004-0000-0100-000032000000}"/>
    <hyperlink ref="M28" r:id="rId24" xr:uid="{00000000-0004-0000-0100-000034000000}"/>
    <hyperlink ref="M29" r:id="rId25" xr:uid="{00000000-0004-0000-0100-000036000000}"/>
    <hyperlink ref="M30" r:id="rId26" xr:uid="{00000000-0004-0000-0100-000038000000}"/>
    <hyperlink ref="M31" r:id="rId27" xr:uid="{00000000-0004-0000-0100-00003A000000}"/>
    <hyperlink ref="M32" r:id="rId28" xr:uid="{00000000-0004-0000-0100-00003C000000}"/>
    <hyperlink ref="M33" r:id="rId29" xr:uid="{00000000-0004-0000-0100-00003E000000}"/>
    <hyperlink ref="M34" r:id="rId30" xr:uid="{00000000-0004-0000-0100-000040000000}"/>
    <hyperlink ref="M35" r:id="rId31" xr:uid="{00000000-0004-0000-0100-000042000000}"/>
    <hyperlink ref="M36" r:id="rId32" xr:uid="{00000000-0004-0000-0100-000044000000}"/>
    <hyperlink ref="M37" r:id="rId33" xr:uid="{00000000-0004-0000-0100-000046000000}"/>
    <hyperlink ref="M38" r:id="rId34" xr:uid="{00000000-0004-0000-0100-000048000000}"/>
    <hyperlink ref="M39" r:id="rId35" xr:uid="{00000000-0004-0000-0100-00004A000000}"/>
    <hyperlink ref="M40" r:id="rId36" xr:uid="{00000000-0004-0000-0100-00004C000000}"/>
    <hyperlink ref="M41" r:id="rId37" xr:uid="{00000000-0004-0000-0100-00004E000000}"/>
    <hyperlink ref="M42" r:id="rId38" xr:uid="{00000000-0004-0000-0100-000050000000}"/>
    <hyperlink ref="M43" r:id="rId39" xr:uid="{00000000-0004-0000-0100-000052000000}"/>
    <hyperlink ref="M44" r:id="rId40" xr:uid="{00000000-0004-0000-0100-000054000000}"/>
    <hyperlink ref="M45" r:id="rId41" xr:uid="{00000000-0004-0000-0100-000056000000}"/>
    <hyperlink ref="M46" r:id="rId42" xr:uid="{00000000-0004-0000-0100-000058000000}"/>
    <hyperlink ref="M47" r:id="rId43" xr:uid="{00000000-0004-0000-0100-00005A000000}"/>
    <hyperlink ref="M48" r:id="rId44" xr:uid="{00000000-0004-0000-0100-00005C000000}"/>
    <hyperlink ref="M49" r:id="rId45" xr:uid="{00000000-0004-0000-0100-00005E000000}"/>
    <hyperlink ref="M50" r:id="rId46" xr:uid="{00000000-0004-0000-0100-000060000000}"/>
    <hyperlink ref="M51" r:id="rId47" xr:uid="{00000000-0004-0000-0100-000062000000}"/>
    <hyperlink ref="M52" r:id="rId48" xr:uid="{00000000-0004-0000-0100-000064000000}"/>
    <hyperlink ref="N2" r:id="rId49" xr:uid="{00000000-0004-0000-0100-000001000000}"/>
    <hyperlink ref="O2" r:id="rId50" xr:uid="{A3A4C988-9996-4EC2-AE87-E7A7247AE8AF}"/>
    <hyperlink ref="O3" r:id="rId51" display="https://www.europol.europa.eu/media-press/newsroom/news/international-action-against-gameover-zeus-botnet-and-cryptolocker-ransomware_x000a_" xr:uid="{0681F6DF-0BC6-498A-A2C0-850D5E0D9C53}"/>
    <hyperlink ref="O4" r:id="rId52" xr:uid="{E2921490-200C-4644-97CC-612C36BDC49D}"/>
    <hyperlink ref="O5" r:id="rId53" xr:uid="{E1C3941C-6C59-46A4-ADDE-B9D37D494413}"/>
    <hyperlink ref="O6" r:id="rId54" display="https://www.politie.nl/nieuws/2023/augustus/29/11-grootste-wereldwijde-botnet-qakbot-onschadelijk-gemaakt.html_x000a_" xr:uid="{EDD9D9D0-86DE-40C1-95B9-3F79CDA6933E}"/>
    <hyperlink ref="O7" r:id="rId55" xr:uid="{21F66E20-25AC-4FA3-886B-269FAFA32FCB}"/>
    <hyperlink ref="O8" r:id="rId56" xr:uid="{4631978E-34C1-41D4-AA37-09459E73F41D}"/>
    <hyperlink ref="O9" r:id="rId57" xr:uid="{2AA455B0-4355-46C0-BC1D-902F526343D2}"/>
    <hyperlink ref="O10" r:id="rId58" display="https://www.bleepingcomputer.com/news/security/police-seize-servers-of-bulletproof-provider-known-for-hosting-malware-ops/" xr:uid="{27A284B7-CD38-4746-9421-48F9ADA766DC}"/>
    <hyperlink ref="M12" r:id="rId59" xr:uid="{00000000-0004-0000-0100-000014000000}"/>
    <hyperlink ref="O12" r:id="rId60" xr:uid="{B697B9C8-6808-4C9E-A9E9-8665A74B4500}"/>
    <hyperlink ref="O13" r:id="rId61" xr:uid="{91C55005-3767-4131-82F2-B79ADD2C90CD}"/>
    <hyperlink ref="O14" r:id="rId62" xr:uid="{19EC0A64-7784-4BFE-94D0-6FEA7375B788}"/>
    <hyperlink ref="M15" r:id="rId63" xr:uid="{00000000-0004-0000-0100-00001A000000}"/>
    <hyperlink ref="O19" r:id="rId64" xr:uid="{06ECCB20-B7C1-4F08-B98A-BA82BC92368C}"/>
    <hyperlink ref="O21" r:id="rId65" xr:uid="{49CD4F59-A54C-42A8-87B4-78FA720CE638}"/>
    <hyperlink ref="O22" r:id="rId66" xr:uid="{9077C23C-0EC0-45BB-B03C-357EE950BA22}"/>
    <hyperlink ref="O24" r:id="rId67" display="https://www.fiod.nl/fiod-haalt-grote-cryptovaluta-mixer-uit-de-lucht/" xr:uid="{801249CF-8DC0-45DB-A831-8DD3B9660C97}"/>
    <hyperlink ref="O26" r:id="rId68" xr:uid="{496041C0-B9DE-46A2-AD92-DDF592A1B28D}"/>
    <hyperlink ref="M26" r:id="rId69" xr:uid="{00000000-0004-0000-0100-000030000000}"/>
    <hyperlink ref="O27" r:id="rId70" xr:uid="{85B99FD4-ADBE-4A91-966F-B1D534836B2D}"/>
    <hyperlink ref="O28" r:id="rId71" xr:uid="{B458181A-FF13-484D-98E7-F5A99C39BDC3}"/>
    <hyperlink ref="O29" r:id="rId72" xr:uid="{026C2245-5056-44F9-A9B3-6EEC2CE5AFFA}"/>
    <hyperlink ref="O31" r:id="rId73" xr:uid="{0DCA1043-BBB4-4983-BFE9-8799F5D8BCD7}"/>
    <hyperlink ref="O32" r:id="rId74" xr:uid="{2B244B54-CA61-414D-84C1-60BE0E59FB2A}"/>
    <hyperlink ref="O33" r:id="rId75" display="https://www.europol.europa.eu/media-press/newsroom/news/one-of-world%E2%80%99s-biggest-hacker-forums-taken-down" xr:uid="{A1B209A5-3919-4436-8C6E-308880CD48E3}"/>
    <hyperlink ref="O34" r:id="rId76" display="https://www.justice.gov/usao-wdtx/case/us-v-mark-sokolovsky" xr:uid="{2E9D334E-7346-435A-99B3-B19A326952B0}"/>
    <hyperlink ref="O35" r:id="rId77" display="https://www.europol.europa.eu/media-press/newsroom/news/takedown-of-notorious-hacker-marketplace-selling-your-identity-to-criminals" xr:uid="{F79419F3-8E62-47D4-A6E2-98D85A0A377A}"/>
    <hyperlink ref="O37" r:id="rId78" xr:uid="{47BB92B0-2655-4EDB-92F8-77792B6E8468}"/>
    <hyperlink ref="O38" r:id="rId79" xr:uid="{A556EF85-AC80-439C-93D2-F91DB49307C3}"/>
    <hyperlink ref="O39" r:id="rId80" xr:uid="{4C806806-EDD7-4CA5-9AF2-08AF594FF6FE}"/>
    <hyperlink ref="O41" r:id="rId81" xr:uid="{E351DAE3-FC0B-452D-A2C6-E72A049B95A7}"/>
    <hyperlink ref="O44" r:id="rId82" xr:uid="{60E05C76-8355-4088-850D-35252A13ECF1}"/>
    <hyperlink ref="O45" r:id="rId83" xr:uid="{1CE8DE95-3281-45C1-BA81-A80A2A15AE31}"/>
    <hyperlink ref="O47" r:id="rId84" xr:uid="{2C08A064-E7BB-4AEA-A668-A9C0E7EAF95F}"/>
    <hyperlink ref="O48" r:id="rId85" xr:uid="{EAFA161A-5AA2-42D9-B91D-B732FE657042}"/>
    <hyperlink ref="O52" r:id="rId86" xr:uid="{2A2465FD-4335-40B9-81EE-F165DE25B106}"/>
    <hyperlink ref="O53" r:id="rId87" xr:uid="{921A9E51-5DB6-4F88-9C1B-7CA5D378EC7A}"/>
    <hyperlink ref="M53" r:id="rId88" xr:uid="{00000000-0004-0000-0100-000066000000}"/>
    <hyperlink ref="N3" r:id="rId89" xr:uid="{463274F7-8162-46F6-8FFB-B09DA8942F5D}"/>
    <hyperlink ref="N4" r:id="rId90" xr:uid="{0FEFA65E-4DE2-41FC-9B3B-D999FF97D8D9}"/>
    <hyperlink ref="N5" r:id="rId91" xr:uid="{3C077CA6-1590-4E7D-846F-ABB65904CC07}"/>
    <hyperlink ref="N6" r:id="rId92" xr:uid="{EBAB9B67-426C-4B44-8D6C-649B02605216}"/>
    <hyperlink ref="N7" r:id="rId93" xr:uid="{24A0DDDD-B7DE-4929-8E61-A093C8910288}"/>
    <hyperlink ref="N8" r:id="rId94" xr:uid="{2888D8D7-414A-44A6-AEDA-90BF4E1B8AD3}"/>
    <hyperlink ref="N9" r:id="rId95" xr:uid="{10980A2A-183A-4B3B-9353-9DE58A40A50F}"/>
    <hyperlink ref="N10" r:id="rId96" xr:uid="{6B8EE9FA-C232-4A4B-805A-F8855217EC3B}"/>
    <hyperlink ref="N11" r:id="rId97" xr:uid="{47F47DFC-0605-40BE-99FF-C19CEDB66424}"/>
    <hyperlink ref="N12" r:id="rId98" xr:uid="{EFAFE1B3-7B87-4322-B0CD-EE47399B051D}"/>
    <hyperlink ref="N13" r:id="rId99" xr:uid="{9299B02F-8B0F-4FA3-B1B2-6D8FACD8287C}"/>
    <hyperlink ref="N14" r:id="rId100" xr:uid="{05EEA569-AEF8-4A54-B212-C49D5E96C315}"/>
    <hyperlink ref="N15" r:id="rId101" xr:uid="{CC20DF28-579A-409C-8F30-1E9F9BD6F12B}"/>
    <hyperlink ref="N16" r:id="rId102" xr:uid="{1BEEA8A3-668A-40C0-BA49-2484CD8758D8}"/>
    <hyperlink ref="N17" r:id="rId103" xr:uid="{8E8AB728-EDD8-4266-B4E6-DEFC4E25472A}"/>
    <hyperlink ref="N18" r:id="rId104" xr:uid="{B99693AE-25EF-464F-9387-ED9A3ECB15A0}"/>
    <hyperlink ref="N19" r:id="rId105" xr:uid="{B0BBED4D-EE1E-4358-AAD4-419C9BD378C3}"/>
    <hyperlink ref="N20" r:id="rId106" xr:uid="{531F4E19-A56A-4F1C-ABB4-498D4A0735A0}"/>
    <hyperlink ref="N21" r:id="rId107" xr:uid="{032CF317-235C-4AD3-B94D-0F9517B47F72}"/>
    <hyperlink ref="N22" r:id="rId108" xr:uid="{3C817AEC-DDDA-4ABD-9CDE-B83B8E1A7B38}"/>
    <hyperlink ref="N23" r:id="rId109" xr:uid="{0E229ADB-9C3B-486F-B166-D79841C016D3}"/>
    <hyperlink ref="N24" r:id="rId110" xr:uid="{01C76755-1300-4593-8A00-F816E7EA7911}"/>
    <hyperlink ref="N25" r:id="rId111" xr:uid="{A2E11D49-87C8-4BF0-AFE2-DC85E5C5EF06}"/>
    <hyperlink ref="N26" r:id="rId112" xr:uid="{5CF92794-42BA-4B0A-9C24-48C598F5FB1A}"/>
    <hyperlink ref="N27" r:id="rId113" xr:uid="{619C6171-FF95-44E2-8A6B-66033BE6F1C4}"/>
    <hyperlink ref="N28" r:id="rId114" xr:uid="{1B47BF4C-3472-4FDD-A741-FE7D6910D93E}"/>
    <hyperlink ref="N29" r:id="rId115" xr:uid="{71C41C1A-72F6-4E0D-B99A-7D4DF47C7C33}"/>
    <hyperlink ref="N30" r:id="rId116" xr:uid="{2943E3D5-3FA8-4927-B02D-2D2CF92090C3}"/>
    <hyperlink ref="N31" r:id="rId117" xr:uid="{1E96B0EE-852A-4319-93A1-722C9D2D5A46}"/>
    <hyperlink ref="N32" r:id="rId118" xr:uid="{EF434668-B45C-4B39-A5C4-2B36DEF962F0}"/>
    <hyperlink ref="N33" r:id="rId119" xr:uid="{DB1A4F05-52E5-40DF-BA93-88226639C3C5}"/>
    <hyperlink ref="N34" r:id="rId120" xr:uid="{D3E35F12-22E9-40D3-8B83-8AD03BAC1D81}"/>
    <hyperlink ref="N35" r:id="rId121" xr:uid="{795623D6-0BA1-49D9-8A5F-A06A22652CFE}"/>
    <hyperlink ref="N36" r:id="rId122" xr:uid="{FC6C3296-6974-4F65-AA8C-DCE3DB509FBC}"/>
    <hyperlink ref="N37" r:id="rId123" xr:uid="{776478AF-F86F-450A-8E86-0BA151EF075C}"/>
    <hyperlink ref="N38" r:id="rId124" xr:uid="{E24934E7-DB35-4D48-8054-9A6A81F003F9}"/>
    <hyperlink ref="N39" r:id="rId125" xr:uid="{7781708A-1568-4E07-860D-44D0D610526C}"/>
    <hyperlink ref="N40" r:id="rId126" xr:uid="{DA4B97C5-4DE0-4C86-A511-8ED55507C397}"/>
    <hyperlink ref="N41" r:id="rId127" xr:uid="{F4A872CE-EA51-4797-98BA-09E71EA160BE}"/>
    <hyperlink ref="N42" r:id="rId128" xr:uid="{FB5B2F3C-836A-48B5-8BF3-2EEF69B45165}"/>
    <hyperlink ref="N43" r:id="rId129" xr:uid="{C5908397-62AA-4D2A-BA1E-6415B53565AD}"/>
    <hyperlink ref="N44" r:id="rId130" xr:uid="{4BC043B0-34D1-4BDF-8906-39C18785E5FB}"/>
    <hyperlink ref="N45" r:id="rId131" xr:uid="{48A69BB5-52C9-46E6-A5E4-BD633BEB8319}"/>
    <hyperlink ref="N46" r:id="rId132" xr:uid="{6E60CD17-BC74-4A66-96FC-A219892E2E1C}"/>
    <hyperlink ref="N47" r:id="rId133" xr:uid="{06C5C66E-BA5F-4C32-8EAA-57697FC5ECE6}"/>
    <hyperlink ref="N48" r:id="rId134" xr:uid="{E8F5E156-8187-43BD-A17A-33C3FEE7A624}"/>
    <hyperlink ref="N49" r:id="rId135" xr:uid="{0F8EF948-FE21-4B18-BC7D-C50E072B6602}"/>
    <hyperlink ref="N50" r:id="rId136" xr:uid="{FBFD5E55-61C7-4E87-95E5-80D2D9B277AC}"/>
    <hyperlink ref="N51" r:id="rId137" xr:uid="{5E91E8F9-A62C-455A-B326-FF583259165E}"/>
    <hyperlink ref="N52" r:id="rId138" xr:uid="{1690C73F-B35F-436C-B553-40307BDA905D}"/>
    <hyperlink ref="N53" r:id="rId139" xr:uid="{F29020D8-7F0A-401C-84A1-85EE7F7F98F7}"/>
  </hyperlinks>
  <pageMargins left="0.75" right="0.75" top="1" bottom="1" header="0.5" footer="0.5"/>
  <pageSetup fitToHeight="0"/>
  <legacyDrawing r:id="rId140"/>
  <tableParts count="1">
    <tablePart r:id="rId141"/>
  </tableParts>
  <extLst>
    <ext xmlns:x14="http://schemas.microsoft.com/office/spreadsheetml/2009/9/main" uri="{CCE6A557-97BC-4b89-ADB6-D9C93CAAB3DF}">
      <x14:dataValidations xmlns:xm="http://schemas.microsoft.com/office/excel/2006/main" count="2">
        <x14:dataValidation type="list" xr:uid="{00000000-0002-0000-0100-000000000000}">
          <x14:formula1>
            <xm:f>#REF!</xm:f>
          </x14:formula1>
          <xm:sqref>P2:P53</xm:sqref>
        </x14:dataValidation>
        <x14:dataValidation type="list" allowBlank="1" xr:uid="{00000000-0002-0000-0100-000001000000}">
          <x14:formula1>
            <xm:f>#REF!</xm:f>
          </x14:formula1>
          <xm:sqref>L2:L53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0"/>
  <sheetViews>
    <sheetView showGridLines="0" workbookViewId="0">
      <pane ySplit="2" topLeftCell="A3" activePane="bottomLeft" state="frozen"/>
      <selection pane="bottomLeft" activeCell="F23" sqref="F23"/>
    </sheetView>
  </sheetViews>
  <sheetFormatPr defaultRowHeight="14.5" x14ac:dyDescent="0.35"/>
  <cols>
    <col min="1" max="1" width="50" customWidth="1"/>
    <col min="2" max="2" width="16" customWidth="1"/>
    <col min="3" max="3" width="22" customWidth="1"/>
    <col min="4" max="4" width="4" customWidth="1"/>
    <col min="5" max="6" width="14" customWidth="1"/>
  </cols>
  <sheetData>
    <row r="1" spans="1:6" ht="32.15" customHeight="1" x14ac:dyDescent="0.35">
      <c r="A1" s="6" t="s">
        <v>101</v>
      </c>
      <c r="B1" s="7"/>
      <c r="C1" s="7"/>
      <c r="D1" s="7"/>
      <c r="E1" s="7"/>
      <c r="F1" s="7"/>
    </row>
    <row r="3" spans="1:6" x14ac:dyDescent="0.35">
      <c r="A3" s="1" t="s">
        <v>102</v>
      </c>
      <c r="B3" s="1" t="s">
        <v>103</v>
      </c>
      <c r="E3" s="1" t="s">
        <v>13</v>
      </c>
      <c r="F3" s="1" t="s">
        <v>104</v>
      </c>
    </row>
    <row r="4" spans="1:6" x14ac:dyDescent="0.35">
      <c r="A4" t="s">
        <v>105</v>
      </c>
      <c r="B4" s="5">
        <f>COUNTA(Operations!B2:B53)</f>
        <v>52</v>
      </c>
      <c r="E4">
        <v>2010</v>
      </c>
      <c r="F4">
        <f>COUNTIF(Operations!D$2:D$53,E4)</f>
        <v>1</v>
      </c>
    </row>
    <row r="5" spans="1:6" x14ac:dyDescent="0.35">
      <c r="A5" t="s">
        <v>106</v>
      </c>
      <c r="B5" s="5">
        <f>COUNTA(A12:A19)</f>
        <v>8</v>
      </c>
      <c r="E5">
        <v>2011</v>
      </c>
      <c r="F5">
        <f>COUNTIF(Operations!D$2:D$53,E5)</f>
        <v>1</v>
      </c>
    </row>
    <row r="6" spans="1:6" x14ac:dyDescent="0.35">
      <c r="A6" t="s">
        <v>107</v>
      </c>
      <c r="B6" s="5">
        <f>2026-2010+1</f>
        <v>17</v>
      </c>
      <c r="E6">
        <v>2012</v>
      </c>
      <c r="F6">
        <f>COUNTIF(Operations!D$2:D$53,E6)</f>
        <v>0</v>
      </c>
    </row>
    <row r="7" spans="1:6" x14ac:dyDescent="0.35">
      <c r="A7" t="s">
        <v>108</v>
      </c>
      <c r="B7" s="5">
        <f>COUNTIFS(Operations!D2:D53,"&gt;=2010",Operations!D2:D53,"&lt;=2019")</f>
        <v>12</v>
      </c>
      <c r="E7">
        <v>2013</v>
      </c>
      <c r="F7">
        <f>COUNTIF(Operations!D$2:D$53,E7)</f>
        <v>0</v>
      </c>
    </row>
    <row r="8" spans="1:6" x14ac:dyDescent="0.35">
      <c r="A8" t="s">
        <v>109</v>
      </c>
      <c r="B8" s="5">
        <f>COUNTIFS(Operations!D2:D53,"&gt;=2020",Operations!D2:D53,"&lt;=2026")</f>
        <v>40</v>
      </c>
      <c r="E8">
        <v>2014</v>
      </c>
      <c r="F8">
        <f>COUNTIF(Operations!D$2:D$53,E8)</f>
        <v>2</v>
      </c>
    </row>
    <row r="9" spans="1:6" x14ac:dyDescent="0.35">
      <c r="A9" t="s">
        <v>110</v>
      </c>
      <c r="B9" s="5">
        <f>COUNTIF(Operations!P2:P53,"Reviewed against primary source")</f>
        <v>1</v>
      </c>
      <c r="E9">
        <v>2015</v>
      </c>
      <c r="F9">
        <f>COUNTIF(Operations!D$2:D$53,E9)</f>
        <v>1</v>
      </c>
    </row>
    <row r="10" spans="1:6" x14ac:dyDescent="0.35">
      <c r="A10" t="s">
        <v>111</v>
      </c>
      <c r="B10" s="5">
        <f>COUNTIF(Operations!P2:P53,"Partially reviewed")</f>
        <v>0</v>
      </c>
      <c r="E10">
        <v>2016</v>
      </c>
      <c r="F10">
        <f>COUNTIF(Operations!D$2:D$53,E10)</f>
        <v>1</v>
      </c>
    </row>
    <row r="11" spans="1:6" x14ac:dyDescent="0.35">
      <c r="A11" s="1" t="s">
        <v>14</v>
      </c>
      <c r="B11" s="1" t="s">
        <v>104</v>
      </c>
      <c r="C11" s="1" t="s">
        <v>21</v>
      </c>
      <c r="E11">
        <v>2017</v>
      </c>
      <c r="F11">
        <f>COUNTIF(Operations!D$2:D$53,E11)</f>
        <v>1</v>
      </c>
    </row>
    <row r="12" spans="1:6" ht="15.5" x14ac:dyDescent="0.35">
      <c r="A12" t="s">
        <v>28</v>
      </c>
      <c r="B12">
        <f>COUNTIF(Operations!E$2:E$53,A12)</f>
        <v>8</v>
      </c>
      <c r="C12" s="2" t="s">
        <v>138</v>
      </c>
      <c r="E12">
        <v>2018</v>
      </c>
      <c r="F12">
        <f>COUNTIF(Operations!D$2:D$53,E12)</f>
        <v>2</v>
      </c>
    </row>
    <row r="13" spans="1:6" ht="15.5" x14ac:dyDescent="0.35">
      <c r="A13" t="s">
        <v>46</v>
      </c>
      <c r="B13">
        <f>COUNTIF(Operations!E$2:E$53,A13)</f>
        <v>4</v>
      </c>
      <c r="C13" s="2" t="s">
        <v>133</v>
      </c>
      <c r="E13">
        <v>2019</v>
      </c>
      <c r="F13">
        <f>COUNTIF(Operations!D$2:D$53,E13)</f>
        <v>3</v>
      </c>
    </row>
    <row r="14" spans="1:6" ht="15.5" x14ac:dyDescent="0.35">
      <c r="A14" t="s">
        <v>52</v>
      </c>
      <c r="B14">
        <f>COUNTIF(Operations!E$2:E$53,A14)</f>
        <v>8</v>
      </c>
      <c r="C14" s="2" t="s">
        <v>134</v>
      </c>
      <c r="E14">
        <v>2020</v>
      </c>
      <c r="F14">
        <f>COUNTIF(Operations!D$2:D$53,E14)</f>
        <v>4</v>
      </c>
    </row>
    <row r="15" spans="1:6" ht="15.5" x14ac:dyDescent="0.35">
      <c r="A15" t="s">
        <v>64</v>
      </c>
      <c r="B15">
        <f>COUNTIF(Operations!E$2:E$53,A15)</f>
        <v>4</v>
      </c>
      <c r="C15" s="2" t="s">
        <v>135</v>
      </c>
      <c r="E15">
        <v>2021</v>
      </c>
      <c r="F15">
        <f>COUNTIF(Operations!D$2:D$53,E15)</f>
        <v>4</v>
      </c>
    </row>
    <row r="16" spans="1:6" ht="15.5" x14ac:dyDescent="0.35">
      <c r="A16" t="s">
        <v>70</v>
      </c>
      <c r="B16">
        <f>COUNTIF(Operations!E$2:E$53,A16)</f>
        <v>6</v>
      </c>
      <c r="C16" s="2" t="s">
        <v>140</v>
      </c>
      <c r="E16">
        <v>2022</v>
      </c>
      <c r="F16">
        <f>COUNTIF(Operations!D$2:D$53,E16)</f>
        <v>6</v>
      </c>
    </row>
    <row r="17" spans="1:6" ht="15.5" x14ac:dyDescent="0.35">
      <c r="A17" t="s">
        <v>74</v>
      </c>
      <c r="B17">
        <f>COUNTIF(Operations!E$2:E$53,A17)</f>
        <v>11</v>
      </c>
      <c r="C17" s="2" t="s">
        <v>136</v>
      </c>
      <c r="E17">
        <v>2023</v>
      </c>
      <c r="F17">
        <f>COUNTIF(Operations!D$2:D$53,E17)</f>
        <v>3</v>
      </c>
    </row>
    <row r="18" spans="1:6" ht="15.5" x14ac:dyDescent="0.35">
      <c r="A18" t="s">
        <v>87</v>
      </c>
      <c r="B18">
        <f>COUNTIF(Operations!E$2:E$53,A18)</f>
        <v>5</v>
      </c>
      <c r="C18" s="2" t="s">
        <v>137</v>
      </c>
      <c r="E18">
        <v>2024</v>
      </c>
      <c r="F18">
        <f>COUNTIF(Operations!D$2:D$53,E18)</f>
        <v>3</v>
      </c>
    </row>
    <row r="19" spans="1:6" ht="15.5" x14ac:dyDescent="0.35">
      <c r="A19" t="s">
        <v>94</v>
      </c>
      <c r="B19">
        <f>COUNTIF(Operations!E$2:E$53,A19)</f>
        <v>6</v>
      </c>
      <c r="C19" s="2" t="s">
        <v>139</v>
      </c>
      <c r="E19">
        <v>2025</v>
      </c>
      <c r="F19">
        <f>COUNTIF(Operations!D$2:D$53,E19)</f>
        <v>14</v>
      </c>
    </row>
    <row r="20" spans="1:6" x14ac:dyDescent="0.35">
      <c r="E20">
        <v>2026</v>
      </c>
      <c r="F20">
        <f>COUNTIF(Operations!D$2:D$53,E20)</f>
        <v>6</v>
      </c>
    </row>
  </sheetData>
  <mergeCells count="1">
    <mergeCell ref="A1:F1"/>
  </mergeCells>
  <conditionalFormatting sqref="F4:F20">
    <cfRule type="colorScale" priority="1">
      <colorScale>
        <cfvo type="min"/>
        <cfvo type="percentile" val="50"/>
        <cfvo type="max"/>
        <color rgb="FFFFFFFF"/>
        <color rgb="FFD9EAF7"/>
        <color rgb="FF2F75B5"/>
      </colorScale>
    </cfRule>
  </conditionalFormatting>
  <hyperlinks>
    <hyperlink ref="C12" r:id="rId1" xr:uid="{00000000-0004-0000-0200-000000000000}"/>
    <hyperlink ref="C13" r:id="rId2" xr:uid="{00000000-0004-0000-0200-000001000000}"/>
    <hyperlink ref="C14" r:id="rId3" xr:uid="{00000000-0004-0000-0200-000002000000}"/>
    <hyperlink ref="C15" r:id="rId4" xr:uid="{00000000-0004-0000-0200-000003000000}"/>
    <hyperlink ref="C16" r:id="rId5" xr:uid="{00000000-0004-0000-0200-000004000000}"/>
    <hyperlink ref="C17" r:id="rId6" xr:uid="{00000000-0004-0000-0200-000005000000}"/>
    <hyperlink ref="C18" r:id="rId7" xr:uid="{00000000-0004-0000-0200-000006000000}"/>
    <hyperlink ref="C19" r:id="rId8" xr:uid="{00000000-0004-0000-0200-000007000000}"/>
  </hyperlinks>
  <pageMargins left="0.75" right="0.75" top="1" bottom="1" header="0.5" footer="0.5"/>
  <pageSetup fitToHeight="0"/>
</worksheet>
</file>

<file path=docMetadata/LabelInfo.xml><?xml version="1.0" encoding="utf-8"?>
<clbl:labelList xmlns:clbl="http://schemas.microsoft.com/office/2020/mipLabelMetadata">
  <clbl:label id="{d465f887-04a9-4c17-8b62-103eddccf68b}" enabled="1" method="Standard" siteId="{ca2a7f76-dbd7-4ec0-9108-6b3d524fb7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README</vt:lpstr>
      <vt:lpstr>Operations</vt:lpstr>
      <vt:lpstr>Overview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Oerlemans, J. (Jan-Jaap)</dc:creator>
  <cp:keywords/>
  <dc:description/>
  <cp:lastModifiedBy>Oerlemans, J. (Jan-Jaap)</cp:lastModifiedBy>
  <cp:revision/>
  <dcterms:created xsi:type="dcterms:W3CDTF">2026-09-29T06:48:10Z</dcterms:created>
  <dcterms:modified xsi:type="dcterms:W3CDTF">2026-09-29T21:09:03Z</dcterms:modified>
  <cp:category/>
  <cp:contentStatus/>
</cp:coreProperties>
</file>